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l\Dropbox\info 13 - 14\"/>
    </mc:Choice>
  </mc:AlternateContent>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F$8,Calendar!$H$8,Calendar!$J$8,Calendar!$L$8,Calendar!$N$8,Calendar!$N$14,Calendar!$L$14,Calendar!#REF!,Calendar!$H$14,Calendar!$J$14,Calendar!$D$14,Calendar!$B$14,Calendar!$B$20,Calendar!$D$20,Calendar!$F$20,Calendar!$H$20,Calendar!$J$20,Calendar!$L$20,Calendar!$N$20,Calendar!$N$26,Calendar!#REF!,Calendar!$J$26,Calendar!$H$26,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52511"/>
</workbook>
</file>

<file path=xl/calcChain.xml><?xml version="1.0" encoding="utf-8"?>
<calcChain xmlns="http://schemas.openxmlformats.org/spreadsheetml/2006/main">
  <c r="G6" i="1" l="1"/>
  <c r="X37" i="1" s="1"/>
  <c r="N18" i="1"/>
  <c r="M7" i="2" s="1"/>
  <c r="L18" i="1"/>
  <c r="K7" i="2" s="1"/>
  <c r="J18" i="1"/>
  <c r="I7" i="2" s="1"/>
  <c r="H18" i="1"/>
  <c r="G7" i="2" s="1"/>
  <c r="F18" i="1"/>
  <c r="E7" i="2" s="1"/>
  <c r="D18" i="1"/>
  <c r="C7" i="2" s="1"/>
  <c r="B18" i="1"/>
  <c r="A7" i="2" s="1"/>
  <c r="G7" i="1"/>
  <c r="AF39" i="1" s="1" a="1"/>
  <c r="G4" i="1"/>
  <c r="A5" i="1"/>
  <c r="G5" i="1"/>
  <c r="A6" i="1"/>
  <c r="A7" i="1" s="1"/>
  <c r="A8" i="1"/>
  <c r="G9" i="1"/>
  <c r="P29" i="1"/>
  <c r="Q29" i="1"/>
  <c r="R29" i="1"/>
  <c r="S29" i="1"/>
  <c r="T29" i="1"/>
  <c r="U29" i="1"/>
  <c r="V29" i="1"/>
  <c r="P38" i="1"/>
  <c r="Q38" i="1"/>
  <c r="R38" i="1"/>
  <c r="S38" i="1"/>
  <c r="T38" i="1"/>
  <c r="U38" i="1"/>
  <c r="V38" i="1"/>
  <c r="P47" i="1"/>
  <c r="Q47" i="1"/>
  <c r="R47" i="1"/>
  <c r="S47" i="1"/>
  <c r="T47" i="1"/>
  <c r="U47" i="1"/>
  <c r="V47" i="1"/>
  <c r="AF37" i="1" l="1"/>
  <c r="P37" i="1"/>
  <c r="F6" i="2"/>
  <c r="G11" i="1"/>
  <c r="AF48" i="1" s="1" a="1"/>
  <c r="AG48" i="1" s="1"/>
  <c r="G8" i="1"/>
  <c r="AL44" i="1"/>
  <c r="AF39" i="1"/>
  <c r="AJ39" i="1"/>
  <c r="AG40" i="1"/>
  <c r="AK40" i="1"/>
  <c r="AH41" i="1"/>
  <c r="AL41" i="1"/>
  <c r="AI42" i="1"/>
  <c r="AF43" i="1"/>
  <c r="AJ43" i="1"/>
  <c r="AG44" i="1"/>
  <c r="AK44" i="1"/>
  <c r="AH39" i="1"/>
  <c r="AL39" i="1"/>
  <c r="AI40" i="1"/>
  <c r="AF41" i="1"/>
  <c r="AJ41" i="1"/>
  <c r="AG42" i="1"/>
  <c r="AK42" i="1"/>
  <c r="AH43" i="1"/>
  <c r="AL43" i="1"/>
  <c r="AI44" i="1"/>
  <c r="X39" i="1" a="1"/>
  <c r="Y39" i="1" s="1"/>
  <c r="Q39" i="1" s="1"/>
  <c r="D20" i="1" s="1"/>
  <c r="C8" i="2" s="1"/>
  <c r="AJ44" i="1"/>
  <c r="AH44" i="1"/>
  <c r="AF44" i="1"/>
  <c r="AK43" i="1"/>
  <c r="AI43" i="1"/>
  <c r="AG43" i="1"/>
  <c r="AL42" i="1"/>
  <c r="AJ42" i="1"/>
  <c r="AH42" i="1"/>
  <c r="AF42" i="1"/>
  <c r="AK41" i="1"/>
  <c r="AI41" i="1"/>
  <c r="AG41" i="1"/>
  <c r="AL40" i="1"/>
  <c r="AJ40" i="1"/>
  <c r="AH40" i="1"/>
  <c r="AF40" i="1"/>
  <c r="AK39" i="1"/>
  <c r="AI39" i="1"/>
  <c r="AG39" i="1"/>
  <c r="G10" i="1"/>
  <c r="X30" i="1" a="1"/>
  <c r="AF30" i="1" a="1"/>
  <c r="G12" i="1" l="1"/>
  <c r="AI53" i="1"/>
  <c r="AF50" i="1"/>
  <c r="AJ48" i="1"/>
  <c r="AC41" i="1"/>
  <c r="U41" i="1" s="1"/>
  <c r="L22" i="1" s="1"/>
  <c r="K20" i="2" s="1"/>
  <c r="AI52" i="1"/>
  <c r="AA44" i="1"/>
  <c r="S44" i="1" s="1"/>
  <c r="H25" i="1" s="1"/>
  <c r="AH48" i="1"/>
  <c r="AL52" i="1"/>
  <c r="AG51" i="1"/>
  <c r="AG50" i="1"/>
  <c r="AJ53" i="1"/>
  <c r="AH51" i="1"/>
  <c r="AF49" i="1"/>
  <c r="AA40" i="1"/>
  <c r="S40" i="1" s="1"/>
  <c r="H21" i="1" s="1"/>
  <c r="G14" i="2" s="1"/>
  <c r="Y43" i="1"/>
  <c r="Q43" i="1" s="1"/>
  <c r="D24" i="1" s="1"/>
  <c r="C32" i="2" s="1"/>
  <c r="AG49" i="1"/>
  <c r="AI51" i="1"/>
  <c r="AK53" i="1"/>
  <c r="AH50" i="1"/>
  <c r="AF52" i="1"/>
  <c r="AF53" i="1"/>
  <c r="AL51" i="1"/>
  <c r="AK50" i="1"/>
  <c r="AJ49" i="1"/>
  <c r="AI48" i="1"/>
  <c r="AC39" i="1"/>
  <c r="U39" i="1" s="1"/>
  <c r="L20" i="1" s="1"/>
  <c r="K8" i="2" s="1"/>
  <c r="Y41" i="1"/>
  <c r="Q41" i="1" s="1"/>
  <c r="D22" i="1" s="1"/>
  <c r="C20" i="2" s="1"/>
  <c r="AA42" i="1"/>
  <c r="S42" i="1" s="1"/>
  <c r="H23" i="1" s="1"/>
  <c r="G26" i="2" s="1"/>
  <c r="AC43" i="1"/>
  <c r="U43" i="1" s="1"/>
  <c r="L24" i="1" s="1"/>
  <c r="K32" i="2" s="1"/>
  <c r="AL48" i="1"/>
  <c r="AK49" i="1"/>
  <c r="AJ50" i="1"/>
  <c r="AH52" i="1"/>
  <c r="AG53" i="1"/>
  <c r="AF48" i="1"/>
  <c r="AI49" i="1"/>
  <c r="AL50" i="1"/>
  <c r="AK51" i="1"/>
  <c r="AJ52" i="1"/>
  <c r="X48" i="1" a="1"/>
  <c r="Z48" i="1" s="1"/>
  <c r="R48" i="1" s="1"/>
  <c r="AL53" i="1"/>
  <c r="AH53" i="1"/>
  <c r="AK52" i="1"/>
  <c r="AG52" i="1"/>
  <c r="AJ51" i="1"/>
  <c r="AF51" i="1"/>
  <c r="AI50" i="1"/>
  <c r="AL49" i="1"/>
  <c r="AH49" i="1"/>
  <c r="AK48" i="1"/>
  <c r="X41" i="1"/>
  <c r="P41" i="1" s="1"/>
  <c r="B22" i="1" s="1"/>
  <c r="A20" i="2" s="1"/>
  <c r="AA39" i="1"/>
  <c r="S39" i="1" s="1"/>
  <c r="H20" i="1" s="1"/>
  <c r="G8" i="2" s="1"/>
  <c r="Y40" i="1"/>
  <c r="Q40" i="1" s="1"/>
  <c r="D21" i="1" s="1"/>
  <c r="C14" i="2" s="1"/>
  <c r="AC40" i="1"/>
  <c r="U40" i="1" s="1"/>
  <c r="L21" i="1" s="1"/>
  <c r="K14" i="2" s="1"/>
  <c r="AA41" i="1"/>
  <c r="S41" i="1" s="1"/>
  <c r="H22" i="1" s="1"/>
  <c r="G20" i="2" s="1"/>
  <c r="Y42" i="1"/>
  <c r="Q42" i="1" s="1"/>
  <c r="D23" i="1" s="1"/>
  <c r="C26" i="2" s="1"/>
  <c r="AC42" i="1"/>
  <c r="U42" i="1" s="1"/>
  <c r="L23" i="1" s="1"/>
  <c r="K26" i="2" s="1"/>
  <c r="AA43" i="1"/>
  <c r="S43" i="1" s="1"/>
  <c r="H24" i="1" s="1"/>
  <c r="G32" i="2" s="1"/>
  <c r="Y44" i="1"/>
  <c r="Q44" i="1" s="1"/>
  <c r="D25" i="1" s="1"/>
  <c r="C38" i="2" s="1"/>
  <c r="AC44" i="1"/>
  <c r="U44" i="1" s="1"/>
  <c r="L25" i="1" s="1"/>
  <c r="Z39" i="1"/>
  <c r="R39" i="1" s="1"/>
  <c r="F20" i="1" s="1"/>
  <c r="E8" i="2" s="1"/>
  <c r="AB40" i="1"/>
  <c r="T40" i="1" s="1"/>
  <c r="J21" i="1" s="1"/>
  <c r="I14" i="2" s="1"/>
  <c r="Z43" i="1"/>
  <c r="R43" i="1" s="1"/>
  <c r="F24" i="1" s="1"/>
  <c r="E32" i="2" s="1"/>
  <c r="AB44" i="1"/>
  <c r="T44" i="1" s="1"/>
  <c r="J25" i="1" s="1"/>
  <c r="X39" i="1"/>
  <c r="P39" i="1" s="1"/>
  <c r="B20" i="1" s="1"/>
  <c r="A8" i="2" s="1"/>
  <c r="X43" i="1"/>
  <c r="P43" i="1" s="1"/>
  <c r="B24" i="1" s="1"/>
  <c r="A32" i="2" s="1"/>
  <c r="AD41" i="1"/>
  <c r="V41" i="1" s="1"/>
  <c r="N22" i="1" s="1"/>
  <c r="M20" i="2" s="1"/>
  <c r="X42" i="1"/>
  <c r="P42" i="1" s="1"/>
  <c r="B23" i="1" s="1"/>
  <c r="A26" i="2" s="1"/>
  <c r="Z40" i="1"/>
  <c r="R40" i="1" s="1"/>
  <c r="F21" i="1" s="1"/>
  <c r="E14" i="2" s="1"/>
  <c r="Z42" i="1"/>
  <c r="R42" i="1" s="1"/>
  <c r="F23" i="1" s="1"/>
  <c r="E26" i="2" s="1"/>
  <c r="Z44" i="1"/>
  <c r="R44" i="1" s="1"/>
  <c r="F25" i="1" s="1"/>
  <c r="AD39" i="1"/>
  <c r="V39" i="1" s="1"/>
  <c r="N20" i="1" s="1"/>
  <c r="M8" i="2" s="1"/>
  <c r="X40" i="1"/>
  <c r="P40" i="1" s="1"/>
  <c r="B21" i="1" s="1"/>
  <c r="A14" i="2" s="1"/>
  <c r="Z41" i="1"/>
  <c r="R41" i="1" s="1"/>
  <c r="F22" i="1" s="1"/>
  <c r="E20" i="2" s="1"/>
  <c r="AB42" i="1"/>
  <c r="T42" i="1" s="1"/>
  <c r="J23" i="1" s="1"/>
  <c r="I26" i="2" s="1"/>
  <c r="AD43" i="1"/>
  <c r="V43" i="1" s="1"/>
  <c r="N24" i="1" s="1"/>
  <c r="M32" i="2" s="1"/>
  <c r="X44" i="1"/>
  <c r="P44" i="1" s="1"/>
  <c r="B25" i="1" s="1"/>
  <c r="A38" i="2" s="1"/>
  <c r="AB39" i="1"/>
  <c r="T39" i="1" s="1"/>
  <c r="J20" i="1" s="1"/>
  <c r="I8" i="2" s="1"/>
  <c r="AD40" i="1"/>
  <c r="V40" i="1" s="1"/>
  <c r="N21" i="1" s="1"/>
  <c r="M14" i="2" s="1"/>
  <c r="AB41" i="1"/>
  <c r="T41" i="1" s="1"/>
  <c r="J22" i="1" s="1"/>
  <c r="I20" i="2" s="1"/>
  <c r="AD42" i="1"/>
  <c r="V42" i="1" s="1"/>
  <c r="N23" i="1" s="1"/>
  <c r="M26" i="2" s="1"/>
  <c r="AB43" i="1"/>
  <c r="T43" i="1" s="1"/>
  <c r="J24" i="1" s="1"/>
  <c r="I32" i="2" s="1"/>
  <c r="AD44" i="1"/>
  <c r="V44" i="1" s="1"/>
  <c r="N25" i="1" s="1"/>
  <c r="AG30" i="1"/>
  <c r="AI30" i="1"/>
  <c r="AK30" i="1"/>
  <c r="AF31" i="1"/>
  <c r="AH31" i="1"/>
  <c r="AJ31" i="1"/>
  <c r="AL31" i="1"/>
  <c r="AG32" i="1"/>
  <c r="AI32" i="1"/>
  <c r="AK32" i="1"/>
  <c r="AF33" i="1"/>
  <c r="AH33" i="1"/>
  <c r="AJ33" i="1"/>
  <c r="AL33" i="1"/>
  <c r="AG34" i="1"/>
  <c r="AI34" i="1"/>
  <c r="AK34" i="1"/>
  <c r="AF35" i="1"/>
  <c r="AH35" i="1"/>
  <c r="AJ35" i="1"/>
  <c r="AL35" i="1"/>
  <c r="AF30" i="1"/>
  <c r="AJ30" i="1"/>
  <c r="AI31" i="1"/>
  <c r="AH32" i="1"/>
  <c r="AL32" i="1"/>
  <c r="AG33" i="1"/>
  <c r="AK33" i="1"/>
  <c r="AF34" i="1"/>
  <c r="AJ34" i="1"/>
  <c r="AI35" i="1"/>
  <c r="AH30" i="1"/>
  <c r="AL30" i="1"/>
  <c r="AG31" i="1"/>
  <c r="AK31" i="1"/>
  <c r="AF32" i="1"/>
  <c r="AJ32" i="1"/>
  <c r="AI33" i="1"/>
  <c r="AH34" i="1"/>
  <c r="AL34" i="1"/>
  <c r="AG35" i="1"/>
  <c r="AK35" i="1"/>
  <c r="X30" i="1"/>
  <c r="P30" i="1" s="1"/>
  <c r="Z30" i="1"/>
  <c r="R30" i="1" s="1"/>
  <c r="AB30" i="1"/>
  <c r="T30" i="1" s="1"/>
  <c r="AD30" i="1"/>
  <c r="V30" i="1" s="1"/>
  <c r="Y31" i="1"/>
  <c r="Q31" i="1" s="1"/>
  <c r="AA31" i="1"/>
  <c r="S31" i="1" s="1"/>
  <c r="AC31" i="1"/>
  <c r="U31" i="1" s="1"/>
  <c r="X32" i="1"/>
  <c r="P32" i="1" s="1"/>
  <c r="Z32" i="1"/>
  <c r="R32" i="1" s="1"/>
  <c r="AB32" i="1"/>
  <c r="T32" i="1" s="1"/>
  <c r="AD32" i="1"/>
  <c r="V32" i="1" s="1"/>
  <c r="Y33" i="1"/>
  <c r="Q33" i="1" s="1"/>
  <c r="AA33" i="1"/>
  <c r="S33" i="1" s="1"/>
  <c r="AC33" i="1"/>
  <c r="U33" i="1" s="1"/>
  <c r="X34" i="1"/>
  <c r="P34" i="1" s="1"/>
  <c r="Z34" i="1"/>
  <c r="R34" i="1" s="1"/>
  <c r="AB34" i="1"/>
  <c r="T34" i="1" s="1"/>
  <c r="AD34" i="1"/>
  <c r="V34" i="1" s="1"/>
  <c r="Y35" i="1"/>
  <c r="Q35" i="1" s="1"/>
  <c r="AA35" i="1"/>
  <c r="S35" i="1" s="1"/>
  <c r="AC35" i="1"/>
  <c r="U35" i="1" s="1"/>
  <c r="AA30" i="1"/>
  <c r="S30" i="1" s="1"/>
  <c r="Z31" i="1"/>
  <c r="R31" i="1" s="1"/>
  <c r="AD31" i="1"/>
  <c r="V31" i="1" s="1"/>
  <c r="Y32" i="1"/>
  <c r="Q32" i="1" s="1"/>
  <c r="AC32" i="1"/>
  <c r="U32" i="1" s="1"/>
  <c r="X33" i="1"/>
  <c r="P33" i="1" s="1"/>
  <c r="AB33" i="1"/>
  <c r="T33" i="1" s="1"/>
  <c r="AA34" i="1"/>
  <c r="S34" i="1" s="1"/>
  <c r="Z35" i="1"/>
  <c r="R35" i="1" s="1"/>
  <c r="AD35" i="1"/>
  <c r="V35" i="1" s="1"/>
  <c r="Y30" i="1"/>
  <c r="Q30" i="1" s="1"/>
  <c r="AC30" i="1"/>
  <c r="U30" i="1" s="1"/>
  <c r="X31" i="1"/>
  <c r="P31" i="1" s="1"/>
  <c r="AB31" i="1"/>
  <c r="T31" i="1" s="1"/>
  <c r="AA32" i="1"/>
  <c r="S32" i="1" s="1"/>
  <c r="Z33" i="1"/>
  <c r="R33" i="1" s="1"/>
  <c r="AD33" i="1"/>
  <c r="V33" i="1" s="1"/>
  <c r="Y34" i="1"/>
  <c r="Q34" i="1" s="1"/>
  <c r="AC34" i="1"/>
  <c r="U34" i="1" s="1"/>
  <c r="X35" i="1"/>
  <c r="P35" i="1" s="1"/>
  <c r="AB35" i="1"/>
  <c r="T35" i="1" s="1"/>
  <c r="X46" i="1"/>
  <c r="P46" i="1"/>
  <c r="AF46" i="1"/>
  <c r="X28" i="1"/>
  <c r="AF28" i="1"/>
  <c r="P28" i="1"/>
  <c r="X48" i="1" l="1"/>
  <c r="P48" i="1" s="1"/>
  <c r="AA48" i="1"/>
  <c r="S48" i="1" s="1"/>
  <c r="AB52" i="1"/>
  <c r="T52" i="1" s="1"/>
  <c r="Z53" i="1"/>
  <c r="R53" i="1" s="1"/>
  <c r="AB49" i="1"/>
  <c r="T49" i="1" s="1"/>
  <c r="Z50" i="1"/>
  <c r="R50" i="1" s="1"/>
  <c r="AC50" i="1"/>
  <c r="U50" i="1" s="1"/>
  <c r="Y52" i="1"/>
  <c r="Q52" i="1" s="1"/>
  <c r="AC53" i="1"/>
  <c r="U53" i="1" s="1"/>
  <c r="AA51" i="1"/>
  <c r="S51" i="1" s="1"/>
  <c r="Y49" i="1"/>
  <c r="Q49" i="1" s="1"/>
  <c r="AB51" i="1"/>
  <c r="T51" i="1" s="1"/>
  <c r="AD49" i="1"/>
  <c r="V49" i="1" s="1"/>
  <c r="X53" i="1"/>
  <c r="P53" i="1" s="1"/>
  <c r="Z51" i="1"/>
  <c r="R51" i="1" s="1"/>
  <c r="AC48" i="1"/>
  <c r="U48" i="1" s="1"/>
  <c r="Y53" i="1"/>
  <c r="Q53" i="1" s="1"/>
  <c r="X52" i="1"/>
  <c r="P52" i="1" s="1"/>
  <c r="AD50" i="1"/>
  <c r="V50" i="1" s="1"/>
  <c r="AC49" i="1"/>
  <c r="U49" i="1" s="1"/>
  <c r="AB48" i="1"/>
  <c r="T48" i="1" s="1"/>
  <c r="AD53" i="1"/>
  <c r="V53" i="1" s="1"/>
  <c r="AA52" i="1"/>
  <c r="S52" i="1" s="1"/>
  <c r="X51" i="1"/>
  <c r="P51" i="1" s="1"/>
  <c r="Y50" i="1"/>
  <c r="Q50" i="1" s="1"/>
  <c r="Z49" i="1"/>
  <c r="R49" i="1" s="1"/>
  <c r="AB53" i="1"/>
  <c r="T53" i="1" s="1"/>
  <c r="AC52" i="1"/>
  <c r="U52" i="1" s="1"/>
  <c r="AD51" i="1"/>
  <c r="V51" i="1" s="1"/>
  <c r="AA50" i="1"/>
  <c r="S50" i="1" s="1"/>
  <c r="X49" i="1"/>
  <c r="P49" i="1" s="1"/>
  <c r="Y48" i="1"/>
  <c r="Q48" i="1" s="1"/>
  <c r="AA53" i="1"/>
  <c r="S53" i="1" s="1"/>
  <c r="AD52" i="1"/>
  <c r="V52" i="1" s="1"/>
  <c r="Z52" i="1"/>
  <c r="R52" i="1" s="1"/>
  <c r="AC51" i="1"/>
  <c r="U51" i="1" s="1"/>
  <c r="Y51" i="1"/>
  <c r="Q51" i="1" s="1"/>
  <c r="AB50" i="1"/>
  <c r="T50" i="1" s="1"/>
  <c r="X50" i="1"/>
  <c r="P50" i="1" s="1"/>
  <c r="AA49" i="1"/>
  <c r="S49" i="1" s="1"/>
  <c r="AD48" i="1"/>
  <c r="V48" i="1" s="1"/>
</calcChain>
</file>

<file path=xl/comments1.xml><?xml version="1.0" encoding="utf-8"?>
<comments xmlns="http://schemas.openxmlformats.org/spreadsheetml/2006/main">
  <authors>
    <author>Jon</author>
  </authors>
  <commentList>
    <comment ref="N1" authorId="0" shape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<sst xmlns="http://schemas.openxmlformats.org/spreadsheetml/2006/main" count="162" uniqueCount="125">
  <si>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</si>
  <si>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</si>
  <si>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</si>
  <si>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</si>
  <si>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</si>
  <si>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</si>
  <si>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</si>
  <si>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</si>
  <si>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</si>
  <si>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</si>
  <si>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</si>
  <si>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</si>
  <si>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</si>
  <si>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</si>
  <si>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</si>
  <si>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</si>
  <si>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</si>
  <si>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</si>
  <si>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</si>
  <si>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</si>
  <si>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</si>
  <si>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</si>
  <si>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</si>
  <si>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</si>
  <si>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</si>
  <si>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</si>
  <si>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</si>
  <si>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</si>
  <si>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</si>
  <si>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</si>
  <si>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</si>
  <si>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</si>
  <si>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</si>
  <si>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</si>
  <si>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</si>
  <si>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</si>
  <si>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</si>
  <si>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</si>
  <si>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</si>
  <si>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</si>
  <si>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</si>
  <si>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</si>
  <si>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</si>
  <si>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</si>
  <si>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</si>
  <si>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</si>
  <si>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</si>
  <si>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</si>
  <si>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</si>
  <si>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</si>
  <si>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</si>
  <si>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</si>
  <si>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</si>
  <si>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</si>
  <si>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</si>
  <si>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</si>
  <si>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</si>
  <si>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</si>
  <si>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</si>
  <si>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</si>
  <si>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</si>
  <si>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</si>
  <si>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</si>
  <si>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</si>
  <si>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</si>
  <si>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</si>
  <si>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</si>
  <si>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</si>
  <si>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</si>
  <si>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</si>
  <si>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</si>
  <si>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</si>
  <si>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</si>
  <si>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</si>
  <si>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</si>
  <si>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</si>
  <si>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</si>
  <si>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</si>
  <si>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</si>
  <si>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</si>
  <si>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</si>
  <si>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</si>
  <si>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</si>
  <si>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</si>
  <si>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</si>
  <si>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</si>
  <si>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</si>
  <si>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</si>
  <si>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</si>
  <si>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</si>
  <si>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</si>
  <si>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</si>
  <si>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</si>
  <si>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</si>
  <si>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</si>
  <si>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</si>
  <si>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</si>
  <si>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</si>
  <si>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</si>
  <si>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</si>
  <si>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</si>
  <si>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</si>
  <si>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</si>
  <si>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</si>
  <si>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</si>
  <si>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</si>
  <si>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</si>
  <si>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</si>
  <si>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</si>
  <si>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</si>
  <si>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</si>
  <si>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</si>
  <si>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</si>
  <si>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</si>
  <si>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</si>
  <si>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</si>
  <si>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</si>
  <si>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</si>
  <si>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</si>
  <si>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</si>
  <si>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</si>
  <si>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min day (39"/per)</t>
  </si>
  <si>
    <t xml:space="preserve"> </t>
  </si>
  <si>
    <t>Alg IIB</t>
  </si>
  <si>
    <t>G-Day (51"/day)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</si>
</sst>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
  </numFmts>
  <fonts count="44" x14ac:knownFonts="1">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8"/>
      <color rgb="FFFF0000"/>
      <name val="Tahoma"/>
      <family val="2"/>
    </font>
    <font>
      <b/>
      <i/>
      <sz val="9"/>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
      <sz val="9"/>
      <color theme="8" tint="-0.249977111117893"/>
      <name val="Tahoma"/>
      <family val="2"/>
    </font>
    <font>
      <sz val="8"/>
      <color theme="5" tint="-0.249977111117893"/>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7">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wrapText="1"/>
    </xf>
    <xf numFmtId="0" fontId="34"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7" fillId="0" borderId="0" xfId="0" applyFont="1" applyFill="1" applyAlignment="1">
      <alignment horizontal="left" vertical="center"/>
    </xf>
    <xf numFmtId="0" fontId="38" fillId="0" borderId="7" xfId="0" applyNumberFormat="1" applyFont="1" applyFill="1" applyBorder="1" applyAlignment="1">
      <alignment horizontal="left" vertical="center"/>
    </xf>
    <xf numFmtId="0" fontId="39" fillId="0" borderId="0" xfId="0" applyFont="1"/>
    <xf numFmtId="0" fontId="33" fillId="0" borderId="10" xfId="0" applyNumberFormat="1" applyFont="1" applyFill="1" applyBorder="1" applyAlignment="1">
      <alignment horizontal="left" vertical="center"/>
    </xf>
    <xf numFmtId="0" fontId="40" fillId="0" borderId="10" xfId="0" applyNumberFormat="1" applyFont="1" applyFill="1" applyBorder="1" applyAlignment="1">
      <alignment horizontal="left" vertical="center"/>
    </xf>
    <xf numFmtId="0" fontId="41" fillId="0" borderId="7" xfId="0" applyNumberFormat="1" applyFont="1" applyFill="1" applyBorder="1" applyAlignment="1">
      <alignment horizontal="left" vertical="center"/>
    </xf>
    <xf numFmtId="0" fontId="42" fillId="0" borderId="10" xfId="0" applyNumberFormat="1" applyFont="1" applyFill="1" applyBorder="1" applyAlignment="1">
      <alignment horizontal="left" vertical="center"/>
    </xf>
    <xf numFmtId="0" fontId="43" fillId="0" borderId="10" xfId="0" applyNumberFormat="1" applyFont="1" applyFill="1" applyBorder="1" applyAlignment="1">
      <alignment horizontal="right" vertical="center"/>
    </xf>
    <xf numFmtId="0" fontId="12" fillId="0" borderId="0" xfId="0" applyFont="1" applyBorder="1" applyAlignment="1">
      <alignment horizontal="center" vertical="top"/>
    </xf>
  </cellXfs>
  <cellStyles count="2">
    <cellStyle name="Hyperlink" xfId="1" builtinId="8"/>
    <cellStyle name="Normal" xfId="0" builtinId="0"/>
  </cellStyles>
  <dxfs count="16">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5"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85725</xdr:colOff>
      <xdr:row>31</xdr:row>
      <xdr:rowOff>200025</xdr:rowOff>
    </xdr:from>
    <xdr:to>
      <xdr:col>8</xdr:col>
      <xdr:colOff>74421</xdr:colOff>
      <xdr:row>35</xdr:row>
      <xdr:rowOff>26670</xdr:rowOff>
    </xdr:to>
    <xdr:grpSp>
      <xdr:nvGrpSpPr>
        <xdr:cNvPr id="6" name="Group 5"/>
        <xdr:cNvGrpSpPr/>
      </xdr:nvGrpSpPr>
      <xdr:grpSpPr>
        <a:xfrm>
          <a:off x="2466975" y="6162675"/>
          <a:ext cx="2369946" cy="550545"/>
          <a:chOff x="2476500" y="3832860"/>
          <a:chExt cx="1140425" cy="541020"/>
        </a:xfrm>
      </xdr:grpSpPr>
      <xdr:sp macro="" textlink="">
        <xdr:nvSpPr>
          <xdr:cNvPr id="7" name="Explosion 1 6"/>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8" name="TextBox 7"/>
          <xdr:cNvSpPr txBox="1"/>
        </xdr:nvSpPr>
        <xdr:spPr>
          <a:xfrm>
            <a:off x="2877898" y="3946144"/>
            <a:ext cx="739027" cy="2806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600" b="1" i="1">
                <a:solidFill>
                  <a:srgbClr val="7030A0"/>
                </a:solidFill>
              </a:rPr>
              <a:t>Finals</a:t>
            </a:r>
          </a:p>
        </xdr:txBody>
      </xdr:sp>
    </xdr:grpSp>
    <xdr:clientData/>
  </xdr:twoCellAnchor>
  <xdr:twoCellAnchor>
    <xdr:from>
      <xdr:col>10</xdr:col>
      <xdr:colOff>19049</xdr:colOff>
      <xdr:row>26</xdr:row>
      <xdr:rowOff>95250</xdr:rowOff>
    </xdr:from>
    <xdr:to>
      <xdr:col>11</xdr:col>
      <xdr:colOff>819150</xdr:colOff>
      <xdr:row>29</xdr:row>
      <xdr:rowOff>66674</xdr:rowOff>
    </xdr:to>
    <xdr:grpSp>
      <xdr:nvGrpSpPr>
        <xdr:cNvPr id="9" name="Group 8"/>
        <xdr:cNvGrpSpPr/>
      </xdr:nvGrpSpPr>
      <xdr:grpSpPr>
        <a:xfrm>
          <a:off x="5972174" y="5267325"/>
          <a:ext cx="1076326" cy="457199"/>
          <a:chOff x="2476500" y="3832860"/>
          <a:chExt cx="1097280" cy="541020"/>
        </a:xfrm>
      </xdr:grpSpPr>
      <xdr:sp macro="" textlink="">
        <xdr:nvSpPr>
          <xdr:cNvPr id="10" name="Explosion 1 9"/>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11" name="TextBox 10"/>
          <xdr:cNvSpPr txBox="1"/>
        </xdr:nvSpPr>
        <xdr:spPr>
          <a:xfrm>
            <a:off x="2729487" y="3899099"/>
            <a:ext cx="739027" cy="2806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600" b="1" i="1">
                <a:solidFill>
                  <a:srgbClr val="7030A0"/>
                </a:solidFill>
              </a:rPr>
              <a:t>Finals</a:t>
            </a:r>
          </a:p>
        </xdr:txBody>
      </xdr:sp>
    </xdr:grpSp>
    <xdr:clientData/>
  </xdr:twoCellAnchor>
  <xdr:twoCellAnchor>
    <xdr:from>
      <xdr:col>2</xdr:col>
      <xdr:colOff>38100</xdr:colOff>
      <xdr:row>31</xdr:row>
      <xdr:rowOff>123825</xdr:rowOff>
    </xdr:from>
    <xdr:to>
      <xdr:col>4</xdr:col>
      <xdr:colOff>142875</xdr:colOff>
      <xdr:row>36</xdr:row>
      <xdr:rowOff>104775</xdr:rowOff>
    </xdr:to>
    <xdr:grpSp>
      <xdr:nvGrpSpPr>
        <xdr:cNvPr id="12" name="Group 11"/>
        <xdr:cNvGrpSpPr/>
      </xdr:nvGrpSpPr>
      <xdr:grpSpPr>
        <a:xfrm rot="21375727">
          <a:off x="1228725" y="6086475"/>
          <a:ext cx="1295400" cy="866775"/>
          <a:chOff x="1211140" y="5048250"/>
          <a:chExt cx="1295400" cy="866775"/>
        </a:xfrm>
      </xdr:grpSpPr>
      <xdr:cxnSp macro="">
        <xdr:nvCxnSpPr>
          <xdr:cNvPr id="13" name="Straight Connector 12"/>
          <xdr:cNvCxnSpPr/>
        </xdr:nvCxnSpPr>
        <xdr:spPr>
          <a:xfrm flipV="1">
            <a:off x="1247775" y="5257800"/>
            <a:ext cx="1061671" cy="383721"/>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4" name="Straight Connector 13"/>
          <xdr:cNvCxnSpPr/>
        </xdr:nvCxnSpPr>
        <xdr:spPr>
          <a:xfrm flipV="1">
            <a:off x="1211140" y="5048250"/>
            <a:ext cx="798635" cy="304218"/>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flipV="1">
            <a:off x="1453906" y="5524500"/>
            <a:ext cx="870194" cy="316269"/>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flipV="1">
            <a:off x="2065216" y="5810250"/>
            <a:ext cx="230309" cy="76980"/>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17" name="TextBox 16"/>
          <xdr:cNvSpPr txBox="1"/>
        </xdr:nvSpPr>
        <xdr:spPr>
          <a:xfrm>
            <a:off x="1449578" y="5210691"/>
            <a:ext cx="1056962" cy="704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400" b="1">
                <a:solidFill>
                  <a:srgbClr val="C00000"/>
                </a:solidFill>
                <a:latin typeface="Bradley Hand ITC" pitchFamily="66" charset="0"/>
              </a:rPr>
              <a:t>Memorial</a:t>
            </a:r>
          </a:p>
          <a:p>
            <a:r>
              <a:rPr lang="en-US" sz="1400" b="1">
                <a:solidFill>
                  <a:srgbClr val="C00000"/>
                </a:solidFill>
                <a:latin typeface="Bradley Hand ITC" pitchFamily="66" charset="0"/>
              </a:rPr>
              <a:t>Day</a:t>
            </a:r>
          </a:p>
        </xdr:txBody>
      </xdr:sp>
    </xdr:grpSp>
    <xdr:clientData/>
  </xdr:twoCellAnchor>
  <xdr:twoCellAnchor>
    <xdr:from>
      <xdr:col>8</xdr:col>
      <xdr:colOff>238125</xdr:colOff>
      <xdr:row>8</xdr:row>
      <xdr:rowOff>142875</xdr:rowOff>
    </xdr:from>
    <xdr:to>
      <xdr:col>9</xdr:col>
      <xdr:colOff>762000</xdr:colOff>
      <xdr:row>11</xdr:row>
      <xdr:rowOff>9525</xdr:rowOff>
    </xdr:to>
    <xdr:sp macro="" textlink="">
      <xdr:nvSpPr>
        <xdr:cNvPr id="18" name="TextBox 17"/>
        <xdr:cNvSpPr txBox="1"/>
      </xdr:nvSpPr>
      <xdr:spPr>
        <a:xfrm>
          <a:off x="5000625" y="219075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12.3</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4</xdr:col>
      <xdr:colOff>9524</xdr:colOff>
      <xdr:row>12</xdr:row>
      <xdr:rowOff>38100</xdr:rowOff>
    </xdr:from>
    <xdr:to>
      <xdr:col>6</xdr:col>
      <xdr:colOff>123824</xdr:colOff>
      <xdr:row>14</xdr:row>
      <xdr:rowOff>104775</xdr:rowOff>
    </xdr:to>
    <xdr:grpSp>
      <xdr:nvGrpSpPr>
        <xdr:cNvPr id="19" name="Group 18"/>
        <xdr:cNvGrpSpPr/>
      </xdr:nvGrpSpPr>
      <xdr:grpSpPr>
        <a:xfrm>
          <a:off x="2390774" y="2733675"/>
          <a:ext cx="1304925" cy="447675"/>
          <a:chOff x="2476500" y="3832860"/>
          <a:chExt cx="1097280" cy="541020"/>
        </a:xfrm>
      </xdr:grpSpPr>
      <xdr:sp macro="" textlink="">
        <xdr:nvSpPr>
          <xdr:cNvPr id="20" name="Explosion 1 19"/>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1" name="TextBox 20"/>
          <xdr:cNvSpPr txBox="1"/>
        </xdr:nvSpPr>
        <xdr:spPr>
          <a:xfrm>
            <a:off x="2636343" y="3979124"/>
            <a:ext cx="811499" cy="2628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12.1 - 12.3</a:t>
            </a:r>
          </a:p>
        </xdr:txBody>
      </xdr:sp>
    </xdr:grpSp>
    <xdr:clientData/>
  </xdr:twoCellAnchor>
  <xdr:twoCellAnchor>
    <xdr:from>
      <xdr:col>11</xdr:col>
      <xdr:colOff>0</xdr:colOff>
      <xdr:row>9</xdr:row>
      <xdr:rowOff>0</xdr:rowOff>
    </xdr:from>
    <xdr:to>
      <xdr:col>11</xdr:col>
      <xdr:colOff>800100</xdr:colOff>
      <xdr:row>11</xdr:row>
      <xdr:rowOff>28575</xdr:rowOff>
    </xdr:to>
    <xdr:sp macro="" textlink="">
      <xdr:nvSpPr>
        <xdr:cNvPr id="22" name="TextBox 21"/>
        <xdr:cNvSpPr txBox="1"/>
      </xdr:nvSpPr>
      <xdr:spPr>
        <a:xfrm>
          <a:off x="6229350" y="220980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 817</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3</xdr:col>
      <xdr:colOff>19051</xdr:colOff>
      <xdr:row>14</xdr:row>
      <xdr:rowOff>9525</xdr:rowOff>
    </xdr:from>
    <xdr:to>
      <xdr:col>3</xdr:col>
      <xdr:colOff>723901</xdr:colOff>
      <xdr:row>16</xdr:row>
      <xdr:rowOff>152400</xdr:rowOff>
    </xdr:to>
    <xdr:sp macro="" textlink="">
      <xdr:nvSpPr>
        <xdr:cNvPr id="23" name="TextBox 22"/>
        <xdr:cNvSpPr txBox="1"/>
      </xdr:nvSpPr>
      <xdr:spPr>
        <a:xfrm>
          <a:off x="1485901" y="3086100"/>
          <a:ext cx="70485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12.4</a:t>
          </a:r>
        </a:p>
        <a:p>
          <a:r>
            <a:rPr lang="en-US" sz="1000" i="1">
              <a:latin typeface="+mn-lt"/>
              <a:ea typeface="Batang" pitchFamily="18" charset="-127"/>
            </a:rPr>
            <a:t>#1 - 23</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4</xdr:col>
      <xdr:colOff>161924</xdr:colOff>
      <xdr:row>14</xdr:row>
      <xdr:rowOff>152400</xdr:rowOff>
    </xdr:from>
    <xdr:to>
      <xdr:col>6</xdr:col>
      <xdr:colOff>0</xdr:colOff>
      <xdr:row>18</xdr:row>
      <xdr:rowOff>38100</xdr:rowOff>
    </xdr:to>
    <xdr:sp macro="" textlink="">
      <xdr:nvSpPr>
        <xdr:cNvPr id="24" name="TextBox 23"/>
        <xdr:cNvSpPr txBox="1"/>
      </xdr:nvSpPr>
      <xdr:spPr>
        <a:xfrm>
          <a:off x="2543174" y="3228975"/>
          <a:ext cx="1028701"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12.4  #24</a:t>
          </a:r>
          <a:r>
            <a:rPr lang="en-US" sz="1000" i="1" baseline="0">
              <a:latin typeface="+mn-lt"/>
              <a:ea typeface="Batang" pitchFamily="18" charset="-127"/>
            </a:rPr>
            <a:t> - 40 </a:t>
          </a:r>
        </a:p>
        <a:p>
          <a:r>
            <a:rPr lang="en-US" sz="1000" i="1" baseline="0">
              <a:latin typeface="+mn-lt"/>
              <a:ea typeface="Batang" pitchFamily="18" charset="-127"/>
            </a:rPr>
            <a:t>&amp;</a:t>
          </a:r>
        </a:p>
        <a:p>
          <a:r>
            <a:rPr lang="en-US" sz="1000" i="1" baseline="0">
              <a:latin typeface="+mn-lt"/>
              <a:ea typeface="Batang" pitchFamily="18" charset="-127"/>
            </a:rPr>
            <a:t>notetaking 12.4</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7</xdr:col>
      <xdr:colOff>0</xdr:colOff>
      <xdr:row>15</xdr:row>
      <xdr:rowOff>0</xdr:rowOff>
    </xdr:from>
    <xdr:to>
      <xdr:col>7</xdr:col>
      <xdr:colOff>800100</xdr:colOff>
      <xdr:row>16</xdr:row>
      <xdr:rowOff>171450</xdr:rowOff>
    </xdr:to>
    <xdr:sp macro="" textlink="">
      <xdr:nvSpPr>
        <xdr:cNvPr id="25" name="TextBox 24"/>
        <xdr:cNvSpPr txBox="1"/>
      </xdr:nvSpPr>
      <xdr:spPr>
        <a:xfrm>
          <a:off x="3848100" y="323850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12.4</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9</xdr:col>
      <xdr:colOff>0</xdr:colOff>
      <xdr:row>14</xdr:row>
      <xdr:rowOff>0</xdr:rowOff>
    </xdr:from>
    <xdr:to>
      <xdr:col>9</xdr:col>
      <xdr:colOff>704850</xdr:colOff>
      <xdr:row>16</xdr:row>
      <xdr:rowOff>142875</xdr:rowOff>
    </xdr:to>
    <xdr:sp macro="" textlink="">
      <xdr:nvSpPr>
        <xdr:cNvPr id="26" name="TextBox 25"/>
        <xdr:cNvSpPr txBox="1"/>
      </xdr:nvSpPr>
      <xdr:spPr>
        <a:xfrm>
          <a:off x="5038725" y="3076575"/>
          <a:ext cx="70485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12.5</a:t>
          </a:r>
        </a:p>
        <a:p>
          <a:r>
            <a:rPr lang="en-US" sz="1000" i="1">
              <a:latin typeface="+mn-lt"/>
              <a:ea typeface="Batang" pitchFamily="18" charset="-127"/>
            </a:rPr>
            <a:t>#1 - 21</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11</xdr:col>
      <xdr:colOff>0</xdr:colOff>
      <xdr:row>14</xdr:row>
      <xdr:rowOff>66675</xdr:rowOff>
    </xdr:from>
    <xdr:to>
      <xdr:col>11</xdr:col>
      <xdr:colOff>704850</xdr:colOff>
      <xdr:row>17</xdr:row>
      <xdr:rowOff>28575</xdr:rowOff>
    </xdr:to>
    <xdr:sp macro="" textlink="">
      <xdr:nvSpPr>
        <xdr:cNvPr id="27" name="TextBox 26"/>
        <xdr:cNvSpPr txBox="1"/>
      </xdr:nvSpPr>
      <xdr:spPr>
        <a:xfrm>
          <a:off x="6229350" y="3143250"/>
          <a:ext cx="70485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12.5</a:t>
          </a:r>
        </a:p>
        <a:p>
          <a:r>
            <a:rPr lang="en-US" sz="1000" i="1">
              <a:latin typeface="+mn-lt"/>
              <a:ea typeface="Batang" pitchFamily="18" charset="-127"/>
            </a:rPr>
            <a:t>#22 </a:t>
          </a:r>
          <a:r>
            <a:rPr lang="en-US" sz="1000" i="1" baseline="0">
              <a:latin typeface="+mn-lt"/>
              <a:ea typeface="Batang" pitchFamily="18" charset="-127"/>
            </a:rPr>
            <a:t> -  42</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3</xdr:col>
      <xdr:colOff>0</xdr:colOff>
      <xdr:row>21</xdr:row>
      <xdr:rowOff>0</xdr:rowOff>
    </xdr:from>
    <xdr:to>
      <xdr:col>3</xdr:col>
      <xdr:colOff>800100</xdr:colOff>
      <xdr:row>23</xdr:row>
      <xdr:rowOff>28575</xdr:rowOff>
    </xdr:to>
    <xdr:sp macro="" textlink="">
      <xdr:nvSpPr>
        <xdr:cNvPr id="28" name="TextBox 27"/>
        <xdr:cNvSpPr txBox="1"/>
      </xdr:nvSpPr>
      <xdr:spPr>
        <a:xfrm>
          <a:off x="1466850" y="430530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12.5</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4</xdr:col>
      <xdr:colOff>95250</xdr:colOff>
      <xdr:row>18</xdr:row>
      <xdr:rowOff>47625</xdr:rowOff>
    </xdr:from>
    <xdr:to>
      <xdr:col>6</xdr:col>
      <xdr:colOff>209550</xdr:colOff>
      <xdr:row>20</xdr:row>
      <xdr:rowOff>114300</xdr:rowOff>
    </xdr:to>
    <xdr:grpSp>
      <xdr:nvGrpSpPr>
        <xdr:cNvPr id="29" name="Group 28"/>
        <xdr:cNvGrpSpPr/>
      </xdr:nvGrpSpPr>
      <xdr:grpSpPr>
        <a:xfrm>
          <a:off x="2476500" y="3810000"/>
          <a:ext cx="1304925" cy="447675"/>
          <a:chOff x="2476500" y="3832860"/>
          <a:chExt cx="1097280" cy="541020"/>
        </a:xfrm>
      </xdr:grpSpPr>
      <xdr:sp macro="" textlink="">
        <xdr:nvSpPr>
          <xdr:cNvPr id="30" name="Explosion 1 29"/>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1" name="TextBox 30"/>
          <xdr:cNvSpPr txBox="1"/>
        </xdr:nvSpPr>
        <xdr:spPr>
          <a:xfrm>
            <a:off x="2636343" y="3979124"/>
            <a:ext cx="811499" cy="2628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12.1 - </a:t>
            </a:r>
            <a:r>
              <a:rPr lang="en-US" sz="800" b="0" i="1">
                <a:solidFill>
                  <a:srgbClr val="FF0000"/>
                </a:solidFill>
              </a:rPr>
              <a:t>12.4</a:t>
            </a:r>
          </a:p>
        </xdr:txBody>
      </xdr:sp>
    </xdr:grpSp>
    <xdr:clientData/>
  </xdr:twoCellAnchor>
  <xdr:twoCellAnchor>
    <xdr:from>
      <xdr:col>5</xdr:col>
      <xdr:colOff>9525</xdr:colOff>
      <xdr:row>21</xdr:row>
      <xdr:rowOff>38100</xdr:rowOff>
    </xdr:from>
    <xdr:to>
      <xdr:col>5</xdr:col>
      <xdr:colOff>666750</xdr:colOff>
      <xdr:row>23</xdr:row>
      <xdr:rowOff>66675</xdr:rowOff>
    </xdr:to>
    <xdr:sp macro="" textlink="">
      <xdr:nvSpPr>
        <xdr:cNvPr id="32" name="TextBox 31"/>
        <xdr:cNvSpPr txBox="1"/>
      </xdr:nvSpPr>
      <xdr:spPr>
        <a:xfrm>
          <a:off x="2667000" y="4343400"/>
          <a:ext cx="65722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 843</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3</xdr:col>
      <xdr:colOff>85726</xdr:colOff>
      <xdr:row>26</xdr:row>
      <xdr:rowOff>0</xdr:rowOff>
    </xdr:from>
    <xdr:to>
      <xdr:col>3</xdr:col>
      <xdr:colOff>695326</xdr:colOff>
      <xdr:row>29</xdr:row>
      <xdr:rowOff>114300</xdr:rowOff>
    </xdr:to>
    <xdr:sp macro="" textlink="">
      <xdr:nvSpPr>
        <xdr:cNvPr id="33" name="TextBox 32"/>
        <xdr:cNvSpPr txBox="1"/>
      </xdr:nvSpPr>
      <xdr:spPr>
        <a:xfrm>
          <a:off x="1552576" y="5172075"/>
          <a:ext cx="60960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12 Review odd</a:t>
          </a:r>
        </a:p>
      </xdr:txBody>
    </xdr:sp>
    <xdr:clientData/>
  </xdr:twoCellAnchor>
  <xdr:twoCellAnchor>
    <xdr:from>
      <xdr:col>7</xdr:col>
      <xdr:colOff>57150</xdr:colOff>
      <xdr:row>20</xdr:row>
      <xdr:rowOff>66675</xdr:rowOff>
    </xdr:from>
    <xdr:to>
      <xdr:col>7</xdr:col>
      <xdr:colOff>666750</xdr:colOff>
      <xdr:row>24</xdr:row>
      <xdr:rowOff>19050</xdr:rowOff>
    </xdr:to>
    <xdr:sp macro="" textlink="">
      <xdr:nvSpPr>
        <xdr:cNvPr id="34" name="TextBox 33"/>
        <xdr:cNvSpPr txBox="1"/>
      </xdr:nvSpPr>
      <xdr:spPr>
        <a:xfrm>
          <a:off x="3905250" y="4210050"/>
          <a:ext cx="60960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12 Review even</a:t>
          </a:r>
        </a:p>
      </xdr:txBody>
    </xdr:sp>
    <xdr:clientData/>
  </xdr:twoCellAnchor>
  <xdr:twoCellAnchor>
    <xdr:from>
      <xdr:col>4</xdr:col>
      <xdr:colOff>85725</xdr:colOff>
      <xdr:row>24</xdr:row>
      <xdr:rowOff>66675</xdr:rowOff>
    </xdr:from>
    <xdr:to>
      <xdr:col>5</xdr:col>
      <xdr:colOff>847725</xdr:colOff>
      <xdr:row>26</xdr:row>
      <xdr:rowOff>152400</xdr:rowOff>
    </xdr:to>
    <xdr:grpSp>
      <xdr:nvGrpSpPr>
        <xdr:cNvPr id="35" name="Group 34"/>
        <xdr:cNvGrpSpPr/>
      </xdr:nvGrpSpPr>
      <xdr:grpSpPr>
        <a:xfrm>
          <a:off x="2466975" y="4857750"/>
          <a:ext cx="1038225" cy="466725"/>
          <a:chOff x="2476500" y="3832860"/>
          <a:chExt cx="1097280" cy="541020"/>
        </a:xfrm>
      </xdr:grpSpPr>
      <xdr:sp macro="" textlink="">
        <xdr:nvSpPr>
          <xdr:cNvPr id="36" name="Explosion 1 35"/>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7" name="TextBox 36"/>
          <xdr:cNvSpPr txBox="1"/>
        </xdr:nvSpPr>
        <xdr:spPr>
          <a:xfrm>
            <a:off x="2706809" y="3956581"/>
            <a:ext cx="746169" cy="2369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 12 Test</a:t>
            </a:r>
          </a:p>
        </xdr:txBody>
      </xdr:sp>
    </xdr:grpSp>
    <xdr:clientData/>
  </xdr:twoCellAnchor>
  <xdr:twoCellAnchor>
    <xdr:from>
      <xdr:col>8</xdr:col>
      <xdr:colOff>276224</xdr:colOff>
      <xdr:row>25</xdr:row>
      <xdr:rowOff>190500</xdr:rowOff>
    </xdr:from>
    <xdr:to>
      <xdr:col>9</xdr:col>
      <xdr:colOff>752474</xdr:colOff>
      <xdr:row>30</xdr:row>
      <xdr:rowOff>19050</xdr:rowOff>
    </xdr:to>
    <xdr:sp macro="" textlink="">
      <xdr:nvSpPr>
        <xdr:cNvPr id="38" name="TextBox 37"/>
        <xdr:cNvSpPr txBox="1"/>
      </xdr:nvSpPr>
      <xdr:spPr>
        <a:xfrm>
          <a:off x="5038724" y="5124450"/>
          <a:ext cx="752475" cy="714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Final</a:t>
          </a:r>
        </a:p>
        <a:p>
          <a:r>
            <a:rPr lang="en-US" sz="1000" i="1">
              <a:latin typeface="+mn-lt"/>
              <a:ea typeface="Batang" pitchFamily="18" charset="-127"/>
            </a:rPr>
            <a:t>Review wksh</a:t>
          </a:r>
        </a:p>
      </xdr:txBody>
    </xdr:sp>
    <xdr:clientData/>
  </xdr:twoCellAnchor>
  <xdr:twoCellAnchor>
    <xdr:from>
      <xdr:col>6</xdr:col>
      <xdr:colOff>266700</xdr:colOff>
      <xdr:row>25</xdr:row>
      <xdr:rowOff>228600</xdr:rowOff>
    </xdr:from>
    <xdr:to>
      <xdr:col>7</xdr:col>
      <xdr:colOff>742950</xdr:colOff>
      <xdr:row>30</xdr:row>
      <xdr:rowOff>57150</xdr:rowOff>
    </xdr:to>
    <xdr:sp macro="" textlink="">
      <xdr:nvSpPr>
        <xdr:cNvPr id="39" name="TextBox 38"/>
        <xdr:cNvSpPr txBox="1"/>
      </xdr:nvSpPr>
      <xdr:spPr>
        <a:xfrm>
          <a:off x="3838575" y="5162550"/>
          <a:ext cx="752475" cy="714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Final</a:t>
          </a:r>
        </a:p>
        <a:p>
          <a:r>
            <a:rPr lang="en-US" sz="1000" i="1">
              <a:latin typeface="+mn-lt"/>
              <a:ea typeface="Batang" pitchFamily="18" charset="-127"/>
            </a:rPr>
            <a:t>Review wksh</a:t>
          </a:r>
        </a:p>
      </xdr:txBody>
    </xdr:sp>
    <xdr:clientData/>
  </xdr:twoCellAnchor>
  <xdr:twoCellAnchor>
    <xdr:from>
      <xdr:col>5</xdr:col>
      <xdr:colOff>19050</xdr:colOff>
      <xdr:row>26</xdr:row>
      <xdr:rowOff>123826</xdr:rowOff>
    </xdr:from>
    <xdr:to>
      <xdr:col>5</xdr:col>
      <xdr:colOff>771525</xdr:colOff>
      <xdr:row>30</xdr:row>
      <xdr:rowOff>66676</xdr:rowOff>
    </xdr:to>
    <xdr:sp macro="" textlink="">
      <xdr:nvSpPr>
        <xdr:cNvPr id="40" name="TextBox 39"/>
        <xdr:cNvSpPr txBox="1"/>
      </xdr:nvSpPr>
      <xdr:spPr>
        <a:xfrm>
          <a:off x="2676525" y="5295901"/>
          <a:ext cx="752475"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Final</a:t>
          </a:r>
        </a:p>
        <a:p>
          <a:r>
            <a:rPr lang="en-US" sz="1000" i="1">
              <a:latin typeface="+mn-lt"/>
              <a:ea typeface="Batang" pitchFamily="18" charset="-127"/>
            </a:rPr>
            <a:t>Review wksh</a:t>
          </a:r>
        </a:p>
      </xdr:txBody>
    </xdr:sp>
    <xdr:clientData/>
  </xdr:twoCellAnchor>
  <xdr:twoCellAnchor>
    <xdr:from>
      <xdr:col>9</xdr:col>
      <xdr:colOff>0</xdr:colOff>
      <xdr:row>21</xdr:row>
      <xdr:rowOff>0</xdr:rowOff>
    </xdr:from>
    <xdr:to>
      <xdr:col>9</xdr:col>
      <xdr:colOff>714375</xdr:colOff>
      <xdr:row>23</xdr:row>
      <xdr:rowOff>152400</xdr:rowOff>
    </xdr:to>
    <xdr:sp macro="" textlink="">
      <xdr:nvSpPr>
        <xdr:cNvPr id="41" name="TextBox 40"/>
        <xdr:cNvSpPr txBox="1"/>
      </xdr:nvSpPr>
      <xdr:spPr>
        <a:xfrm>
          <a:off x="5038725" y="4305300"/>
          <a:ext cx="714375" cy="476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 1018</a:t>
          </a:r>
        </a:p>
        <a:p>
          <a:r>
            <a:rPr lang="en-US" sz="1000" i="1">
              <a:latin typeface="+mn-lt"/>
              <a:ea typeface="Batang" pitchFamily="18" charset="-127"/>
            </a:rPr>
            <a:t>odd</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11</xdr:col>
      <xdr:colOff>0</xdr:colOff>
      <xdr:row>21</xdr:row>
      <xdr:rowOff>0</xdr:rowOff>
    </xdr:from>
    <xdr:to>
      <xdr:col>11</xdr:col>
      <xdr:colOff>714375</xdr:colOff>
      <xdr:row>23</xdr:row>
      <xdr:rowOff>152400</xdr:rowOff>
    </xdr:to>
    <xdr:sp macro="" textlink="">
      <xdr:nvSpPr>
        <xdr:cNvPr id="42" name="TextBox 41"/>
        <xdr:cNvSpPr txBox="1"/>
      </xdr:nvSpPr>
      <xdr:spPr>
        <a:xfrm>
          <a:off x="6229350" y="4305300"/>
          <a:ext cx="714375" cy="476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 1021</a:t>
          </a:r>
        </a:p>
        <a:p>
          <a:r>
            <a:rPr lang="en-US" sz="1000" i="1">
              <a:latin typeface="+mn-lt"/>
              <a:ea typeface="Batang" pitchFamily="18" charset="-127"/>
            </a:rPr>
            <a:t>odd</a:t>
          </a:r>
          <a:br>
            <a:rPr lang="en-US" sz="1000" i="1">
              <a:latin typeface="+mn-lt"/>
              <a:ea typeface="Batang" pitchFamily="18" charset="-127"/>
            </a:rPr>
          </a:br>
          <a:endParaRPr lang="en-US" sz="1000" i="1">
            <a:latin typeface="+mn-lt"/>
            <a:ea typeface="Batang" pitchFamily="18" charset="-127"/>
          </a:endParaRPr>
        </a:p>
      </xdr:txBody>
    </xdr:sp>
    <xdr:clientData/>
  </xdr:twoCellAnchor>
  <mc:AlternateContent xmlns:mc="http://schemas.openxmlformats.org/markup-compatibility/2006">
    <mc:Choice xmlns:a14="http://schemas.microsoft.com/office/drawing/2010/main" Requires="a14">
      <xdr:twoCellAnchor editAs="oneCell">
        <xdr:from>
          <xdr:col>4</xdr:col>
          <xdr:colOff>266700</xdr:colOff>
          <xdr:row>37</xdr:row>
          <xdr:rowOff>0</xdr:rowOff>
        </xdr:from>
        <xdr:to>
          <xdr:col>7</xdr:col>
          <xdr:colOff>209550</xdr:colOff>
          <xdr:row>42</xdr:row>
          <xdr:rowOff>123825</xdr:rowOff>
        </xdr:to>
        <xdr:pic>
          <xdr:nvPicPr>
            <xdr:cNvPr id="2064" name="Picture 16"/>
            <xdr:cNvPicPr>
              <a:picLocks noChangeAspect="1" noChangeArrowheads="1"/>
              <a:extLst>
                <a:ext uri="{84589F7E-364E-4C9E-8A38-B11213B215E9}">
                  <a14:cameraTool cellRange="Settings!P28:V35" spid="_x0000_s2069"/>
                </a:ext>
              </a:extLst>
            </xdr:cNvPicPr>
          </xdr:nvPicPr>
          <xdr:blipFill>
            <a:blip xmlns:r="http://schemas.openxmlformats.org/officeDocument/2006/relationships" r:embed="rId1"/>
            <a:srcRect/>
            <a:stretch>
              <a:fillRect/>
            </a:stretch>
          </xdr:blipFill>
          <xdr:spPr bwMode="auto">
            <a:xfrm>
              <a:off x="2647950"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638175</xdr:colOff>
          <xdr:row>37</xdr:row>
          <xdr:rowOff>0</xdr:rowOff>
        </xdr:from>
        <xdr:to>
          <xdr:col>9</xdr:col>
          <xdr:colOff>857250</xdr:colOff>
          <xdr:row>42</xdr:row>
          <xdr:rowOff>123825</xdr:rowOff>
        </xdr:to>
        <xdr:pic>
          <xdr:nvPicPr>
            <xdr:cNvPr id="2065" name="Picture 17"/>
            <xdr:cNvPicPr>
              <a:picLocks noChangeAspect="1" noChangeArrowheads="1"/>
              <a:extLst>
                <a:ext uri="{84589F7E-364E-4C9E-8A38-B11213B215E9}">
                  <a14:cameraTool cellRange="Settings!P46:V53" spid="_x0000_s2070"/>
                </a:ext>
              </a:extLst>
            </xdr:cNvPicPr>
          </xdr:nvPicPr>
          <xdr:blipFill>
            <a:blip xmlns:r="http://schemas.openxmlformats.org/officeDocument/2006/relationships" r:embed="rId2"/>
            <a:srcRect/>
            <a:stretch>
              <a:fillRect/>
            </a:stretch>
          </xdr:blipFill>
          <xdr:spPr bwMode="auto">
            <a:xfrm>
              <a:off x="4486275"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xdr:row>
          <xdr:rowOff>180975</xdr:rowOff>
        </xdr:from>
        <xdr:to>
          <xdr:col>7</xdr:col>
          <xdr:colOff>1057275</xdr:colOff>
          <xdr:row>3</xdr:row>
          <xdr:rowOff>0</xdr:rowOff>
        </xdr:to>
        <xdr:sp macro="" textlink="">
          <xdr:nvSpPr>
            <xdr:cNvPr id="2066" name="Check Box 18" hidden="1">
              <a:extLst>
                <a:ext uri="{63B3BB69-23CF-44E3-9099-C40C66FF867C}">
                  <a14:compatExt spid="_x0000_s2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Monday First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xdr:row>
          <xdr:rowOff>200025</xdr:rowOff>
        </xdr:from>
        <xdr:to>
          <xdr:col>4</xdr:col>
          <xdr:colOff>228600</xdr:colOff>
          <xdr:row>2</xdr:row>
          <xdr:rowOff>238125</xdr:rowOff>
        </xdr:to>
        <xdr:sp macro="" textlink="">
          <xdr:nvSpPr>
            <xdr:cNvPr id="2068" name="Drop Down 20" hidden="1">
              <a:extLst>
                <a:ext uri="{63B3BB69-23CF-44E3-9099-C40C66FF867C}">
                  <a14:compatExt spid="_x0000_s20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trlProp" Target="../ctrlProps/ctrlProp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129"/>
  <sheetViews>
    <sheetView showGridLines="0" workbookViewId="0">
      <selection activeCell="J1" sqref="J1"/>
    </sheetView>
  </sheetViews>
  <sheetFormatPr defaultRowHeight="12.75" x14ac:dyDescent="0.2"/>
  <sheetData>
    <row r="1" spans="1:8" ht="19.5" x14ac:dyDescent="0.2">
      <c r="A1" s="71" t="s">
        <v>108</v>
      </c>
      <c r="B1" s="4"/>
      <c r="C1" s="4"/>
      <c r="D1" s="4"/>
      <c r="E1" s="4"/>
      <c r="F1" s="59"/>
      <c r="G1" s="59"/>
      <c r="H1" s="60" t="s">
        <v>63</v>
      </c>
    </row>
    <row r="2" spans="1:8" x14ac:dyDescent="0.2">
      <c r="A2" s="56" t="s">
        <v>112</v>
      </c>
    </row>
    <row r="3" spans="1:8" x14ac:dyDescent="0.2">
      <c r="A3" t="s">
        <v>115</v>
      </c>
    </row>
    <row r="4" spans="1:8" x14ac:dyDescent="0.2">
      <c r="A4" t="s">
        <v>116</v>
      </c>
    </row>
    <row r="5" spans="1:8" x14ac:dyDescent="0.2">
      <c r="A5" t="s">
        <v>117</v>
      </c>
    </row>
    <row r="7" spans="1:8" ht="15" x14ac:dyDescent="0.2">
      <c r="A7" s="55" t="s">
        <v>87</v>
      </c>
      <c r="B7" s="4"/>
      <c r="C7" s="4"/>
      <c r="D7" s="4"/>
      <c r="E7" s="4"/>
      <c r="F7" s="4"/>
      <c r="G7" s="4"/>
    </row>
    <row r="9" spans="1:8" x14ac:dyDescent="0.2">
      <c r="B9" t="s">
        <v>109</v>
      </c>
    </row>
    <row r="10" spans="1:8" x14ac:dyDescent="0.2">
      <c r="B10" t="s">
        <v>88</v>
      </c>
    </row>
    <row r="12" spans="1:8" x14ac:dyDescent="0.2">
      <c r="B12" s="57" t="s">
        <v>99</v>
      </c>
    </row>
    <row r="13" spans="1:8" x14ac:dyDescent="0.2">
      <c r="B13" t="s">
        <v>100</v>
      </c>
    </row>
    <row r="15" spans="1:8" x14ac:dyDescent="0.2">
      <c r="B15" s="57" t="s">
        <v>101</v>
      </c>
    </row>
    <row r="17" spans="1:7" x14ac:dyDescent="0.2">
      <c r="B17" s="57" t="s">
        <v>89</v>
      </c>
    </row>
    <row r="18" spans="1:7" x14ac:dyDescent="0.2">
      <c r="C18" t="s">
        <v>90</v>
      </c>
    </row>
    <row r="19" spans="1:7" x14ac:dyDescent="0.2">
      <c r="C19" t="s">
        <v>91</v>
      </c>
    </row>
    <row r="20" spans="1:7" x14ac:dyDescent="0.2">
      <c r="C20" s="57" t="s">
        <v>92</v>
      </c>
    </row>
    <row r="21" spans="1:7" x14ac:dyDescent="0.2">
      <c r="C21" s="57" t="s">
        <v>93</v>
      </c>
    </row>
    <row r="23" spans="1:7" x14ac:dyDescent="0.2">
      <c r="B23" s="57" t="s">
        <v>94</v>
      </c>
    </row>
    <row r="24" spans="1:7" x14ac:dyDescent="0.2">
      <c r="C24" t="s">
        <v>102</v>
      </c>
    </row>
    <row r="25" spans="1:7" x14ac:dyDescent="0.2">
      <c r="C25" s="70" t="s">
        <v>95</v>
      </c>
    </row>
    <row r="26" spans="1:7" x14ac:dyDescent="0.2">
      <c r="C26" s="57" t="s">
        <v>96</v>
      </c>
    </row>
    <row r="27" spans="1:7" x14ac:dyDescent="0.2">
      <c r="C27" s="57" t="s">
        <v>97</v>
      </c>
    </row>
    <row r="28" spans="1:7" x14ac:dyDescent="0.2">
      <c r="C28" s="57"/>
    </row>
    <row r="29" spans="1:7" x14ac:dyDescent="0.2">
      <c r="C29" s="57"/>
    </row>
    <row r="30" spans="1:7" ht="15" x14ac:dyDescent="0.2">
      <c r="A30" s="55" t="s">
        <v>82</v>
      </c>
      <c r="B30" s="4"/>
      <c r="C30" s="4"/>
      <c r="D30" s="4"/>
      <c r="E30" s="4"/>
      <c r="F30" s="4"/>
      <c r="G30" s="4"/>
    </row>
    <row r="32" spans="1:7" x14ac:dyDescent="0.2">
      <c r="B32" t="s">
        <v>83</v>
      </c>
    </row>
    <row r="33" spans="2:2" x14ac:dyDescent="0.2">
      <c r="B33" t="s">
        <v>103</v>
      </c>
    </row>
    <row r="34" spans="2:2" x14ac:dyDescent="0.2">
      <c r="B34" t="s">
        <v>84</v>
      </c>
    </row>
    <row r="35" spans="2:2" x14ac:dyDescent="0.2">
      <c r="B35" t="s">
        <v>104</v>
      </c>
    </row>
    <row r="37" spans="2:2" x14ac:dyDescent="0.2">
      <c r="B37" t="s">
        <v>105</v>
      </c>
    </row>
    <row r="38" spans="2:2" x14ac:dyDescent="0.2">
      <c r="B38" t="s">
        <v>111</v>
      </c>
    </row>
    <row r="39" spans="2:2" x14ac:dyDescent="0.2">
      <c r="B39" t="s">
        <v>110</v>
      </c>
    </row>
    <row r="53" spans="2:3" x14ac:dyDescent="0.2">
      <c r="B53" s="57" t="s">
        <v>107</v>
      </c>
    </row>
    <row r="54" spans="2:3" x14ac:dyDescent="0.2">
      <c r="B54" t="s">
        <v>106</v>
      </c>
    </row>
    <row r="55" spans="2:3" x14ac:dyDescent="0.2">
      <c r="B55" t="s">
        <v>85</v>
      </c>
    </row>
    <row r="56" spans="2:3" x14ac:dyDescent="0.2">
      <c r="B56" t="s">
        <v>86</v>
      </c>
    </row>
    <row r="58" spans="2:3" x14ac:dyDescent="0.2">
      <c r="C58" s="57" t="s">
        <v>45</v>
      </c>
    </row>
    <row r="59" spans="2:3" x14ac:dyDescent="0.2">
      <c r="C59" s="57" t="s">
        <v>46</v>
      </c>
    </row>
    <row r="60" spans="2:3" x14ac:dyDescent="0.2">
      <c r="C60" s="57" t="s">
        <v>47</v>
      </c>
    </row>
    <row r="61" spans="2:3" x14ac:dyDescent="0.2">
      <c r="C61" s="57" t="s">
        <v>58</v>
      </c>
    </row>
    <row r="62" spans="2:3" x14ac:dyDescent="0.2">
      <c r="C62" s="57" t="s">
        <v>59</v>
      </c>
    </row>
    <row r="65" spans="1:7" ht="15" x14ac:dyDescent="0.2">
      <c r="A65" s="55" t="s">
        <v>39</v>
      </c>
      <c r="B65" s="4"/>
      <c r="C65" s="4"/>
      <c r="D65" s="4"/>
      <c r="E65" s="4"/>
      <c r="F65" s="4"/>
      <c r="G65" s="4"/>
    </row>
    <row r="67" spans="1:7" x14ac:dyDescent="0.2">
      <c r="B67" t="s">
        <v>40</v>
      </c>
    </row>
    <row r="68" spans="1:7" x14ac:dyDescent="0.2">
      <c r="B68" t="s">
        <v>41</v>
      </c>
    </row>
    <row r="74" spans="1:7" x14ac:dyDescent="0.2">
      <c r="C74" s="57" t="s">
        <v>68</v>
      </c>
    </row>
    <row r="75" spans="1:7" x14ac:dyDescent="0.2">
      <c r="C75" s="57" t="s">
        <v>69</v>
      </c>
    </row>
    <row r="76" spans="1:7" x14ac:dyDescent="0.2">
      <c r="C76" s="69" t="s">
        <v>70</v>
      </c>
    </row>
    <row r="77" spans="1:7" x14ac:dyDescent="0.2">
      <c r="C77" s="57" t="s">
        <v>71</v>
      </c>
    </row>
    <row r="78" spans="1:7" x14ac:dyDescent="0.2">
      <c r="C78" s="57" t="s">
        <v>72</v>
      </c>
    </row>
    <row r="80" spans="1:7" ht="15" x14ac:dyDescent="0.2">
      <c r="A80" s="55" t="s">
        <v>64</v>
      </c>
      <c r="B80" s="4"/>
      <c r="C80" s="4"/>
      <c r="D80" s="4"/>
      <c r="E80" s="4"/>
      <c r="F80" s="4"/>
      <c r="G80" s="4"/>
    </row>
    <row r="82" spans="1:7" x14ac:dyDescent="0.2">
      <c r="B82" t="s">
        <v>42</v>
      </c>
    </row>
    <row r="83" spans="1:7" x14ac:dyDescent="0.2">
      <c r="B83" t="s">
        <v>43</v>
      </c>
    </row>
    <row r="85" spans="1:7" x14ac:dyDescent="0.2">
      <c r="C85" s="56" t="s">
        <v>44</v>
      </c>
    </row>
    <row r="86" spans="1:7" x14ac:dyDescent="0.2">
      <c r="C86" s="57" t="s">
        <v>65</v>
      </c>
    </row>
    <row r="87" spans="1:7" x14ac:dyDescent="0.2">
      <c r="C87" s="57" t="s">
        <v>66</v>
      </c>
    </row>
    <row r="88" spans="1:7" x14ac:dyDescent="0.2">
      <c r="C88" s="57" t="s">
        <v>67</v>
      </c>
    </row>
    <row r="89" spans="1:7" x14ac:dyDescent="0.2">
      <c r="C89" s="57" t="s">
        <v>56</v>
      </c>
    </row>
    <row r="90" spans="1:7" x14ac:dyDescent="0.2">
      <c r="C90" s="57" t="s">
        <v>57</v>
      </c>
    </row>
    <row r="92" spans="1:7" ht="15" x14ac:dyDescent="0.2">
      <c r="A92" s="55" t="s">
        <v>48</v>
      </c>
      <c r="B92" s="4"/>
      <c r="C92" s="4"/>
      <c r="D92" s="4"/>
      <c r="E92" s="4"/>
      <c r="F92" s="4"/>
      <c r="G92" s="4"/>
    </row>
    <row r="94" spans="1:7" x14ac:dyDescent="0.2">
      <c r="B94" t="s">
        <v>49</v>
      </c>
    </row>
    <row r="95" spans="1:7" x14ac:dyDescent="0.2">
      <c r="B95" t="s">
        <v>50</v>
      </c>
    </row>
    <row r="97" spans="1:7" x14ac:dyDescent="0.2">
      <c r="B97" t="s">
        <v>51</v>
      </c>
    </row>
    <row r="98" spans="1:7" x14ac:dyDescent="0.2">
      <c r="B98" t="s">
        <v>52</v>
      </c>
    </row>
    <row r="99" spans="1:7" x14ac:dyDescent="0.2">
      <c r="B99" s="57" t="s">
        <v>60</v>
      </c>
    </row>
    <row r="100" spans="1:7" x14ac:dyDescent="0.2">
      <c r="B100" s="57" t="s">
        <v>61</v>
      </c>
    </row>
    <row r="101" spans="1:7" x14ac:dyDescent="0.2">
      <c r="B101" s="57" t="s">
        <v>62</v>
      </c>
    </row>
    <row r="102" spans="1:7" x14ac:dyDescent="0.2">
      <c r="B102" s="57" t="s">
        <v>53</v>
      </c>
    </row>
    <row r="103" spans="1:7" x14ac:dyDescent="0.2">
      <c r="B103" t="s">
        <v>54</v>
      </c>
    </row>
    <row r="110" spans="1:7" ht="15" x14ac:dyDescent="0.2">
      <c r="A110" s="55" t="s">
        <v>73</v>
      </c>
      <c r="B110" s="4"/>
      <c r="C110" s="4"/>
      <c r="D110" s="4"/>
      <c r="E110" s="4"/>
      <c r="F110" s="4"/>
      <c r="G110" s="4"/>
    </row>
    <row r="112" spans="1:7" x14ac:dyDescent="0.2">
      <c r="B112" t="s">
        <v>75</v>
      </c>
    </row>
    <row r="113" spans="2:2" x14ac:dyDescent="0.2">
      <c r="B113" t="s">
        <v>76</v>
      </c>
    </row>
    <row r="114" spans="2:2" x14ac:dyDescent="0.2">
      <c r="B114" t="s">
        <v>77</v>
      </c>
    </row>
    <row r="115" spans="2:2" x14ac:dyDescent="0.2">
      <c r="B115" t="s">
        <v>78</v>
      </c>
    </row>
    <row r="117" spans="2:2" x14ac:dyDescent="0.2">
      <c r="B117" t="s">
        <v>79</v>
      </c>
    </row>
    <row r="118" spans="2:2" x14ac:dyDescent="0.2">
      <c r="B118" t="s">
        <v>80</v>
      </c>
    </row>
    <row r="119" spans="2:2" x14ac:dyDescent="0.2">
      <c r="B119" t="s">
        <v>81</v>
      </c>
    </row>
    <row r="128" spans="2:2" x14ac:dyDescent="0.2">
      <c r="B128" t="s">
        <v>74</v>
      </c>
    </row>
    <row r="129" spans="2:2" x14ac:dyDescent="0.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44"/>
  <sheetViews>
    <sheetView showGridLines="0" tabSelected="1" topLeftCell="A13" workbookViewId="0">
      <selection activeCell="F25" sqref="F25"/>
    </sheetView>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x14ac:dyDescent="0.2">
      <c r="A1" s="76" t="s">
        <v>114</v>
      </c>
      <c r="B1" s="72"/>
      <c r="C1" s="72"/>
      <c r="D1" s="73"/>
      <c r="E1" s="73"/>
      <c r="F1" s="72"/>
      <c r="G1" s="72"/>
      <c r="H1" s="72"/>
      <c r="I1" s="72"/>
      <c r="J1" s="73"/>
      <c r="K1" s="77" t="s">
        <v>118</v>
      </c>
      <c r="L1" s="73"/>
      <c r="M1" s="74"/>
      <c r="N1" s="75" t="s">
        <v>63</v>
      </c>
    </row>
    <row r="2" spans="1:14" x14ac:dyDescent="0.2">
      <c r="A2" s="4"/>
      <c r="B2" s="4"/>
      <c r="C2" s="34" t="s">
        <v>36</v>
      </c>
      <c r="D2" s="4"/>
      <c r="E2" s="4"/>
      <c r="F2" s="34" t="s">
        <v>37</v>
      </c>
      <c r="G2" s="4"/>
      <c r="H2" s="4"/>
      <c r="I2" s="4"/>
      <c r="J2" s="4"/>
      <c r="K2" s="4"/>
      <c r="L2" s="4"/>
      <c r="M2" s="4"/>
      <c r="N2" s="78" t="s">
        <v>113</v>
      </c>
    </row>
    <row r="3" spans="1:14" ht="15.75" customHeight="1" x14ac:dyDescent="0.2">
      <c r="A3" s="4"/>
      <c r="B3" s="4"/>
      <c r="C3" s="66">
        <v>5</v>
      </c>
      <c r="D3" s="4"/>
      <c r="E3" s="4"/>
      <c r="F3" s="66">
        <v>2014</v>
      </c>
      <c r="G3" s="4"/>
      <c r="H3" s="4"/>
      <c r="I3" s="4"/>
      <c r="J3" s="4"/>
      <c r="K3" s="4"/>
      <c r="L3" s="4"/>
      <c r="M3" s="4"/>
      <c r="N3" s="4"/>
    </row>
    <row r="4" spans="1:14" x14ac:dyDescent="0.2">
      <c r="A4" s="4"/>
      <c r="B4" s="4"/>
      <c r="C4" s="4"/>
      <c r="D4" s="4"/>
      <c r="E4" s="4"/>
      <c r="F4" s="4"/>
      <c r="G4" s="36"/>
      <c r="H4" s="4"/>
      <c r="I4" s="4"/>
      <c r="J4" s="35"/>
      <c r="K4" s="4"/>
      <c r="L4" s="4"/>
      <c r="M4" s="4"/>
      <c r="N4" s="4"/>
    </row>
    <row r="6" spans="1:14" s="86" customFormat="1" ht="51" x14ac:dyDescent="0.2">
      <c r="B6" s="87"/>
      <c r="C6" s="87"/>
      <c r="D6" s="87"/>
      <c r="E6" s="87"/>
      <c r="F6" s="87" t="str">
        <f>UPPER(monthName&amp;"  "&amp;year)</f>
        <v>MAY  2014</v>
      </c>
      <c r="H6" s="87"/>
      <c r="I6" s="87"/>
      <c r="J6" s="87"/>
      <c r="K6" s="88" t="s">
        <v>123</v>
      </c>
      <c r="L6" s="87"/>
      <c r="M6" s="87"/>
      <c r="N6" s="87"/>
    </row>
    <row r="7" spans="1:14" s="85" customFormat="1" ht="18" x14ac:dyDescent="0.2">
      <c r="A7" s="83" t="str">
        <f>Settings!B18</f>
        <v>Sunday</v>
      </c>
      <c r="B7" s="84"/>
      <c r="C7" s="83" t="str">
        <f>Settings!D18</f>
        <v>Monday</v>
      </c>
      <c r="D7" s="84"/>
      <c r="E7" s="83" t="str">
        <f>Settings!F18</f>
        <v>Tuesday</v>
      </c>
      <c r="F7" s="84"/>
      <c r="G7" s="83" t="str">
        <f>Settings!H18</f>
        <v>Wednesday</v>
      </c>
      <c r="H7" s="84"/>
      <c r="I7" s="83" t="str">
        <f>Settings!J18</f>
        <v>Thursday</v>
      </c>
      <c r="J7" s="84"/>
      <c r="K7" s="83" t="str">
        <f>Settings!L18</f>
        <v>Friday</v>
      </c>
      <c r="L7" s="84"/>
      <c r="M7" s="83" t="str">
        <f>Settings!N18</f>
        <v>Saturday</v>
      </c>
      <c r="N7" s="84"/>
    </row>
    <row r="8" spans="1:14" s="37" customFormat="1" ht="18.75" x14ac:dyDescent="0.2">
      <c r="A8" s="38" t="str">
        <f>Settings!B20</f>
        <v/>
      </c>
      <c r="B8" s="68"/>
      <c r="C8" s="38" t="str">
        <f>Settings!D20</f>
        <v/>
      </c>
      <c r="D8" s="68"/>
      <c r="E8" s="38" t="str">
        <f>Settings!F20</f>
        <v/>
      </c>
      <c r="F8" s="68"/>
      <c r="G8" s="38" t="str">
        <f>Settings!H20</f>
        <v/>
      </c>
      <c r="H8" s="68"/>
      <c r="I8" s="38">
        <f>Settings!J20</f>
        <v>41760</v>
      </c>
      <c r="J8" s="95" t="s">
        <v>124</v>
      </c>
      <c r="K8" s="38">
        <f>Settings!L20</f>
        <v>41761</v>
      </c>
      <c r="L8" s="68" t="s">
        <v>122</v>
      </c>
      <c r="M8" s="38">
        <f>Settings!N20</f>
        <v>41762</v>
      </c>
      <c r="N8" s="68"/>
    </row>
    <row r="9" spans="1:14" s="37" customFormat="1" x14ac:dyDescent="0.2">
      <c r="A9" s="39"/>
      <c r="B9" s="40"/>
      <c r="C9" s="39"/>
      <c r="D9" s="40"/>
      <c r="E9" s="39"/>
      <c r="F9" s="89"/>
      <c r="G9" s="39"/>
      <c r="H9" s="40"/>
      <c r="I9" s="39"/>
      <c r="J9" s="40"/>
      <c r="K9" s="39"/>
      <c r="L9" s="40"/>
      <c r="M9" s="39"/>
      <c r="N9" s="40"/>
    </row>
    <row r="10" spans="1:14" s="37" customFormat="1" x14ac:dyDescent="0.2">
      <c r="A10" s="39"/>
      <c r="B10" s="40"/>
      <c r="C10" s="39"/>
      <c r="D10" s="40"/>
      <c r="E10" s="39"/>
      <c r="F10" s="40"/>
      <c r="G10" s="39"/>
      <c r="H10" s="40"/>
      <c r="I10" s="39"/>
      <c r="J10" s="40"/>
      <c r="K10" s="39"/>
      <c r="L10" s="40"/>
      <c r="M10" s="39"/>
      <c r="N10" s="40"/>
    </row>
    <row r="11" spans="1:14" s="37" customFormat="1" x14ac:dyDescent="0.2">
      <c r="A11" s="39"/>
      <c r="B11" s="40"/>
      <c r="C11" s="39"/>
      <c r="D11" s="40"/>
      <c r="E11" s="39"/>
      <c r="F11" s="40"/>
      <c r="G11" s="39"/>
      <c r="H11" s="40"/>
      <c r="I11" s="39"/>
      <c r="J11" s="40"/>
      <c r="K11" s="39"/>
      <c r="L11" s="40"/>
      <c r="M11" s="39"/>
      <c r="N11" s="40"/>
    </row>
    <row r="12" spans="1:14" s="37" customFormat="1" x14ac:dyDescent="0.2">
      <c r="A12" s="39"/>
      <c r="B12" s="40"/>
      <c r="C12" s="39"/>
      <c r="D12" s="40"/>
      <c r="E12" s="39"/>
      <c r="F12" s="40"/>
      <c r="G12" s="39"/>
      <c r="H12" s="40"/>
      <c r="I12" s="39"/>
      <c r="J12" s="40"/>
      <c r="K12" s="39"/>
      <c r="L12" s="40"/>
      <c r="M12" s="39"/>
      <c r="N12" s="40"/>
    </row>
    <row r="13" spans="1:14" s="42" customFormat="1" ht="11.25" x14ac:dyDescent="0.2">
      <c r="A13" s="67"/>
      <c r="B13" s="41"/>
      <c r="C13" s="67"/>
      <c r="D13" s="41"/>
      <c r="E13" s="67"/>
      <c r="F13" s="41"/>
      <c r="G13" s="67"/>
      <c r="H13" s="41"/>
      <c r="I13" s="67"/>
      <c r="J13" s="41"/>
      <c r="K13" s="67"/>
      <c r="L13" s="41"/>
      <c r="M13" s="67"/>
      <c r="N13" s="41"/>
    </row>
    <row r="14" spans="1:14" s="37" customFormat="1" ht="18.75" x14ac:dyDescent="0.2">
      <c r="A14" s="38">
        <f>Settings!B21</f>
        <v>41763</v>
      </c>
      <c r="B14" s="68"/>
      <c r="C14" s="38">
        <f>Settings!D21</f>
        <v>41764</v>
      </c>
      <c r="D14" s="68"/>
      <c r="E14" s="38">
        <f>Settings!F21</f>
        <v>41765</v>
      </c>
      <c r="G14" s="38">
        <f>Settings!H21</f>
        <v>41766</v>
      </c>
      <c r="H14" s="92"/>
      <c r="I14" s="38">
        <f>Settings!J21</f>
        <v>41767</v>
      </c>
      <c r="J14" s="81"/>
      <c r="K14" s="38">
        <f>Settings!L21</f>
        <v>41768</v>
      </c>
      <c r="L14" s="68"/>
      <c r="M14" s="38">
        <f>Settings!N21</f>
        <v>41769</v>
      </c>
      <c r="N14" s="68"/>
    </row>
    <row r="15" spans="1:14" s="37" customFormat="1" x14ac:dyDescent="0.2">
      <c r="A15" s="39"/>
      <c r="B15" s="40"/>
      <c r="C15" s="39"/>
      <c r="D15" s="40"/>
      <c r="E15" s="39"/>
      <c r="F15" s="40"/>
      <c r="G15" s="39"/>
      <c r="H15" s="40"/>
      <c r="I15" s="39"/>
      <c r="J15" s="40"/>
      <c r="K15" s="39"/>
      <c r="L15" s="40"/>
      <c r="M15" s="39"/>
      <c r="N15" s="40"/>
    </row>
    <row r="16" spans="1:14" s="37" customFormat="1" ht="14.25" x14ac:dyDescent="0.15">
      <c r="A16" s="39"/>
      <c r="B16" s="40"/>
      <c r="C16" s="39"/>
      <c r="D16" s="40"/>
      <c r="E16" s="39"/>
      <c r="F16" s="40"/>
      <c r="G16" s="39"/>
      <c r="H16" s="90"/>
      <c r="I16" s="39"/>
      <c r="J16" s="40"/>
      <c r="K16" s="39"/>
      <c r="L16" s="40"/>
      <c r="M16" s="39"/>
      <c r="N16" s="40"/>
    </row>
    <row r="17" spans="1:14" s="37" customFormat="1" ht="14.25" x14ac:dyDescent="0.15">
      <c r="A17" s="39"/>
      <c r="B17" s="40"/>
      <c r="C17" s="39"/>
      <c r="D17" s="40"/>
      <c r="E17" s="39"/>
      <c r="F17" s="40"/>
      <c r="G17" s="39"/>
      <c r="H17" s="90"/>
      <c r="I17" s="39"/>
      <c r="J17" s="40"/>
      <c r="K17" s="39"/>
      <c r="L17" s="40"/>
      <c r="M17" s="39"/>
      <c r="N17" s="40"/>
    </row>
    <row r="18" spans="1:14" s="37" customFormat="1" x14ac:dyDescent="0.2">
      <c r="A18" s="39"/>
      <c r="B18" s="40"/>
      <c r="C18" s="39"/>
      <c r="D18" s="40"/>
      <c r="E18" s="39"/>
      <c r="F18" s="40"/>
      <c r="G18" s="39"/>
      <c r="H18" s="40"/>
      <c r="I18" s="39"/>
      <c r="J18" s="40"/>
      <c r="K18" s="39"/>
      <c r="L18" s="40"/>
      <c r="M18" s="39"/>
      <c r="N18" s="40"/>
    </row>
    <row r="19" spans="1:14" s="42" customFormat="1" ht="11.25" x14ac:dyDescent="0.2">
      <c r="A19" s="67"/>
      <c r="B19" s="41"/>
      <c r="C19" s="67"/>
      <c r="D19" s="41"/>
      <c r="E19" s="67"/>
      <c r="F19" s="41"/>
      <c r="G19" s="67"/>
      <c r="H19" s="41"/>
      <c r="I19" s="67"/>
      <c r="J19" s="41"/>
      <c r="K19" s="67"/>
      <c r="L19" s="41"/>
      <c r="M19" s="67"/>
      <c r="N19" s="41"/>
    </row>
    <row r="20" spans="1:14" s="37" customFormat="1" ht="18.75" x14ac:dyDescent="0.2">
      <c r="A20" s="38">
        <f>Settings!B22</f>
        <v>41770</v>
      </c>
      <c r="B20" s="68"/>
      <c r="C20" s="38">
        <f>Settings!D22</f>
        <v>41771</v>
      </c>
      <c r="D20" s="68"/>
      <c r="E20" s="38">
        <f>Settings!F22</f>
        <v>41772</v>
      </c>
      <c r="F20" s="68"/>
      <c r="G20" s="38">
        <f>Settings!H22</f>
        <v>41773</v>
      </c>
      <c r="H20" s="91"/>
      <c r="I20" s="38">
        <f>Settings!J22</f>
        <v>41774</v>
      </c>
      <c r="J20" s="92" t="s">
        <v>120</v>
      </c>
      <c r="K20" s="38">
        <f>Settings!L22</f>
        <v>41775</v>
      </c>
      <c r="L20" s="94" t="s">
        <v>121</v>
      </c>
      <c r="M20" s="38">
        <f>Settings!N22</f>
        <v>41776</v>
      </c>
      <c r="N20" s="68"/>
    </row>
    <row r="21" spans="1:14" s="37" customFormat="1" x14ac:dyDescent="0.2">
      <c r="A21" s="39"/>
      <c r="B21" s="40"/>
      <c r="C21" s="39"/>
      <c r="D21" s="93"/>
      <c r="E21" s="39"/>
      <c r="F21" s="40"/>
      <c r="G21" s="39"/>
      <c r="H21" s="40"/>
      <c r="I21" s="39"/>
      <c r="J21" s="40"/>
      <c r="K21" s="39"/>
      <c r="L21" s="40"/>
      <c r="M21" s="39"/>
      <c r="N21" s="40"/>
    </row>
    <row r="22" spans="1:14" s="37" customFormat="1" x14ac:dyDescent="0.2">
      <c r="A22" s="39"/>
      <c r="B22" s="40"/>
      <c r="C22" s="39"/>
      <c r="D22" s="40"/>
      <c r="E22" s="39"/>
      <c r="F22" s="40"/>
      <c r="G22" s="39"/>
      <c r="H22" s="40"/>
      <c r="I22" s="39"/>
      <c r="J22" s="40"/>
      <c r="K22" s="39"/>
      <c r="L22" s="40"/>
      <c r="M22" s="39"/>
      <c r="N22" s="40"/>
    </row>
    <row r="23" spans="1:14" s="37" customFormat="1" x14ac:dyDescent="0.2">
      <c r="A23" s="39"/>
      <c r="B23" s="40"/>
      <c r="C23" s="39"/>
      <c r="D23" s="40"/>
      <c r="E23" s="39"/>
      <c r="F23" s="40"/>
      <c r="G23" s="39"/>
      <c r="H23" s="40"/>
      <c r="I23" s="39"/>
      <c r="J23" s="40"/>
      <c r="K23" s="39"/>
      <c r="L23" s="40"/>
      <c r="M23" s="39"/>
      <c r="N23" s="40"/>
    </row>
    <row r="24" spans="1:14" s="37" customFormat="1" x14ac:dyDescent="0.2">
      <c r="A24" s="39"/>
      <c r="B24" s="40"/>
      <c r="C24" s="39"/>
      <c r="D24" s="40"/>
      <c r="E24" s="39"/>
      <c r="F24" s="40"/>
      <c r="G24" s="39"/>
      <c r="H24" s="40"/>
      <c r="I24" s="39"/>
      <c r="J24" s="40"/>
      <c r="K24" s="39"/>
      <c r="L24" s="40"/>
      <c r="M24" s="39"/>
      <c r="N24" s="40"/>
    </row>
    <row r="25" spans="1:14" s="42" customFormat="1" ht="11.25" x14ac:dyDescent="0.2">
      <c r="A25" s="67"/>
      <c r="B25" s="41"/>
      <c r="C25" s="67"/>
      <c r="D25" s="41"/>
      <c r="E25" s="67"/>
      <c r="F25" s="41"/>
      <c r="G25" s="67"/>
      <c r="H25" s="41"/>
      <c r="I25" s="67"/>
      <c r="J25" s="41"/>
      <c r="K25" s="67"/>
      <c r="L25" s="41"/>
      <c r="M25" s="67"/>
      <c r="N25" s="41"/>
    </row>
    <row r="26" spans="1:14" s="37" customFormat="1" ht="18.75" x14ac:dyDescent="0.2">
      <c r="A26" s="38">
        <f>Settings!B23</f>
        <v>41777</v>
      </c>
      <c r="B26" s="68"/>
      <c r="C26" s="38">
        <f>Settings!D23</f>
        <v>41778</v>
      </c>
      <c r="D26" s="68"/>
      <c r="E26" s="38">
        <f>Settings!F23</f>
        <v>41779</v>
      </c>
      <c r="F26" s="68"/>
      <c r="G26" s="38">
        <f>Settings!H23</f>
        <v>41780</v>
      </c>
      <c r="H26" s="68"/>
      <c r="I26" s="38">
        <f>Settings!J23</f>
        <v>41781</v>
      </c>
      <c r="J26" s="82"/>
      <c r="K26" s="38">
        <f>Settings!L23</f>
        <v>41782</v>
      </c>
      <c r="L26" s="94"/>
      <c r="M26" s="38">
        <f>Settings!N23</f>
        <v>41783</v>
      </c>
      <c r="N26" s="68"/>
    </row>
    <row r="27" spans="1:14" s="37" customFormat="1" x14ac:dyDescent="0.2">
      <c r="A27" s="39"/>
      <c r="B27" s="40"/>
      <c r="C27" s="39"/>
      <c r="D27" s="40"/>
      <c r="E27" s="39"/>
      <c r="F27" s="40"/>
      <c r="G27" s="39"/>
      <c r="H27" s="40"/>
      <c r="I27" s="39"/>
      <c r="J27" s="93"/>
      <c r="K27" s="39"/>
      <c r="L27" s="40"/>
      <c r="M27" s="39"/>
      <c r="N27" s="40"/>
    </row>
    <row r="28" spans="1:14" s="37" customFormat="1" x14ac:dyDescent="0.2">
      <c r="A28" s="39"/>
      <c r="B28" s="40"/>
      <c r="C28" s="39"/>
      <c r="D28" s="40"/>
      <c r="E28" s="39"/>
      <c r="F28" s="40"/>
      <c r="G28" s="39"/>
      <c r="H28" s="40"/>
      <c r="I28" s="39"/>
      <c r="J28" s="40"/>
      <c r="K28" s="39"/>
      <c r="L28" s="40"/>
      <c r="M28" s="39"/>
      <c r="N28" s="40"/>
    </row>
    <row r="29" spans="1:14" s="37" customFormat="1" x14ac:dyDescent="0.2">
      <c r="A29" s="39"/>
      <c r="B29" s="40"/>
      <c r="C29" s="39"/>
      <c r="D29" s="40"/>
      <c r="E29" s="39"/>
      <c r="F29" s="40"/>
      <c r="G29" s="39"/>
      <c r="H29" s="40"/>
      <c r="I29" s="39"/>
      <c r="J29" s="40"/>
      <c r="K29" s="39"/>
      <c r="L29" s="40"/>
      <c r="M29" s="39"/>
      <c r="N29" s="40"/>
    </row>
    <row r="30" spans="1:14" s="37" customFormat="1" x14ac:dyDescent="0.2">
      <c r="A30" s="39"/>
      <c r="B30" s="40"/>
      <c r="C30" s="39"/>
      <c r="D30" s="40"/>
      <c r="E30" s="39"/>
      <c r="F30" s="40"/>
      <c r="G30" s="39"/>
      <c r="H30" s="40"/>
      <c r="I30" s="39"/>
      <c r="J30" s="40"/>
      <c r="K30" s="39"/>
      <c r="L30" s="40"/>
      <c r="M30" s="39"/>
      <c r="N30" s="40"/>
    </row>
    <row r="31" spans="1:14" s="42" customFormat="1" ht="11.25" x14ac:dyDescent="0.2">
      <c r="A31" s="67"/>
      <c r="B31" s="41"/>
      <c r="C31" s="67"/>
      <c r="D31" s="41"/>
      <c r="E31" s="67"/>
      <c r="F31" s="41"/>
      <c r="G31" s="67"/>
      <c r="H31" s="41"/>
      <c r="I31" s="67"/>
      <c r="J31" s="41"/>
      <c r="K31" s="67"/>
      <c r="L31" s="41"/>
      <c r="M31" s="67"/>
      <c r="N31" s="41"/>
    </row>
    <row r="32" spans="1:14" s="37" customFormat="1" ht="18.75" x14ac:dyDescent="0.2">
      <c r="A32" s="38">
        <f>Settings!B24</f>
        <v>41784</v>
      </c>
      <c r="B32" s="68"/>
      <c r="C32" s="38">
        <f>Settings!D24</f>
        <v>41785</v>
      </c>
      <c r="D32" s="68"/>
      <c r="E32" s="38">
        <f>Settings!F24</f>
        <v>41786</v>
      </c>
      <c r="G32" s="38">
        <f>Settings!H24</f>
        <v>41787</v>
      </c>
      <c r="H32" s="68"/>
      <c r="I32" s="38">
        <f>Settings!J24</f>
        <v>41788</v>
      </c>
      <c r="J32" s="94" t="s">
        <v>121</v>
      </c>
      <c r="K32" s="38">
        <f>Settings!L24</f>
        <v>41789</v>
      </c>
      <c r="L32" s="68"/>
      <c r="M32" s="38">
        <f>Settings!N24</f>
        <v>41790</v>
      </c>
      <c r="N32" s="68"/>
    </row>
    <row r="33" spans="1:14" s="37" customFormat="1" x14ac:dyDescent="0.2">
      <c r="A33" s="39"/>
      <c r="B33" s="40"/>
      <c r="C33" s="39"/>
      <c r="D33" s="40"/>
      <c r="E33" s="39"/>
      <c r="F33" s="40"/>
      <c r="G33" s="39"/>
      <c r="H33" s="40"/>
      <c r="I33" s="39"/>
      <c r="J33" s="40"/>
      <c r="K33" s="39"/>
      <c r="L33" s="40"/>
      <c r="M33" s="39"/>
      <c r="N33" s="40"/>
    </row>
    <row r="34" spans="1:14" s="37" customFormat="1" x14ac:dyDescent="0.2">
      <c r="A34" s="39"/>
      <c r="B34" s="40"/>
      <c r="C34" s="39"/>
      <c r="D34" s="40"/>
      <c r="E34" s="39"/>
      <c r="F34" s="40"/>
      <c r="G34" s="39"/>
      <c r="H34" s="40"/>
      <c r="I34" s="39"/>
      <c r="J34" s="40"/>
      <c r="K34" s="39"/>
      <c r="L34" s="40"/>
      <c r="M34" s="39"/>
      <c r="N34" s="40"/>
    </row>
    <row r="35" spans="1:14" s="37" customFormat="1" x14ac:dyDescent="0.2">
      <c r="A35" s="39"/>
      <c r="B35" s="40"/>
      <c r="C35" s="39"/>
      <c r="D35" s="40"/>
      <c r="E35" s="39"/>
      <c r="F35" s="40"/>
      <c r="G35" s="39"/>
      <c r="H35" s="40"/>
      <c r="I35" s="39"/>
      <c r="J35" s="40"/>
      <c r="K35" s="39"/>
      <c r="L35" s="40"/>
      <c r="M35" s="39"/>
      <c r="N35" s="40"/>
    </row>
    <row r="36" spans="1:14" s="37" customFormat="1" x14ac:dyDescent="0.2">
      <c r="A36" s="39"/>
      <c r="B36" s="40"/>
      <c r="C36" s="39"/>
      <c r="D36" s="40"/>
      <c r="E36" s="39"/>
      <c r="F36" s="40"/>
      <c r="G36" s="39"/>
      <c r="H36" s="40"/>
      <c r="I36" s="39"/>
      <c r="J36" s="40"/>
      <c r="K36" s="39"/>
      <c r="L36" s="40"/>
      <c r="M36" s="39"/>
      <c r="N36" s="40"/>
    </row>
    <row r="37" spans="1:14" s="42" customFormat="1" ht="11.25" x14ac:dyDescent="0.2">
      <c r="A37" s="67"/>
      <c r="B37" s="41"/>
      <c r="C37" s="67"/>
      <c r="D37" s="41"/>
      <c r="E37" s="67"/>
      <c r="F37" s="41"/>
      <c r="G37" s="67"/>
      <c r="H37" s="41"/>
      <c r="I37" s="67"/>
      <c r="J37" s="41"/>
      <c r="K37" s="67"/>
      <c r="L37" s="41"/>
      <c r="M37" s="67"/>
      <c r="N37" s="41"/>
    </row>
    <row r="38" spans="1:14" ht="18.75" x14ac:dyDescent="0.2">
      <c r="A38" s="38" t="str">
        <f>Settings!B25</f>
        <v/>
      </c>
      <c r="B38" s="68"/>
      <c r="C38" s="38" t="str">
        <f>Settings!D25</f>
        <v/>
      </c>
      <c r="D38" s="68"/>
      <c r="E38" s="43"/>
      <c r="F38" s="44"/>
      <c r="G38" s="44"/>
      <c r="H38" s="44"/>
      <c r="I38" s="44"/>
      <c r="J38" s="44"/>
      <c r="K38" s="45" t="s">
        <v>38</v>
      </c>
      <c r="L38" s="46"/>
      <c r="M38" s="47"/>
      <c r="N38" s="48"/>
    </row>
    <row r="39" spans="1:14" x14ac:dyDescent="0.2">
      <c r="A39" s="39"/>
      <c r="B39" s="40"/>
      <c r="C39" s="39"/>
      <c r="D39" s="40"/>
      <c r="E39" s="49"/>
      <c r="F39" s="49"/>
      <c r="G39" s="49"/>
      <c r="H39" s="49"/>
      <c r="I39" s="49"/>
      <c r="J39" s="49"/>
      <c r="K39" s="50"/>
      <c r="L39" s="49"/>
      <c r="M39" s="49"/>
      <c r="N39" s="51"/>
    </row>
    <row r="40" spans="1:14" x14ac:dyDescent="0.2">
      <c r="A40" s="39"/>
      <c r="B40" s="40"/>
      <c r="C40" s="39"/>
      <c r="D40" s="40"/>
      <c r="E40" s="49"/>
      <c r="F40" s="49"/>
      <c r="G40" s="49"/>
      <c r="H40" s="49"/>
      <c r="I40" s="49"/>
      <c r="J40" s="49"/>
      <c r="K40" s="50"/>
      <c r="L40" s="49"/>
      <c r="M40" s="49"/>
      <c r="N40" s="51"/>
    </row>
    <row r="41" spans="1:14" x14ac:dyDescent="0.2">
      <c r="A41" s="39"/>
      <c r="B41" s="40"/>
      <c r="C41" s="39"/>
      <c r="D41" s="40"/>
      <c r="E41" s="49"/>
      <c r="F41" s="49"/>
      <c r="G41" s="49"/>
      <c r="H41" s="49"/>
      <c r="I41" s="49"/>
      <c r="J41" s="49"/>
      <c r="K41" s="50"/>
      <c r="L41" s="49"/>
      <c r="M41" s="49"/>
      <c r="N41" s="51"/>
    </row>
    <row r="42" spans="1:14" x14ac:dyDescent="0.2">
      <c r="A42" s="39"/>
      <c r="B42" s="40"/>
      <c r="C42" s="39"/>
      <c r="D42" s="40"/>
      <c r="E42" s="49"/>
      <c r="F42" s="49"/>
      <c r="G42" s="49"/>
      <c r="H42" s="49"/>
      <c r="I42" s="49"/>
      <c r="J42" s="49"/>
      <c r="K42" s="50"/>
      <c r="L42" s="49"/>
      <c r="M42" s="49"/>
      <c r="N42" s="52"/>
    </row>
    <row r="43" spans="1:14" ht="13.5" x14ac:dyDescent="0.25">
      <c r="A43" s="67"/>
      <c r="B43" s="41"/>
      <c r="C43" s="67"/>
      <c r="D43" s="41"/>
      <c r="E43" s="53"/>
      <c r="F43" s="53"/>
      <c r="G43" s="53"/>
      <c r="H43" s="53"/>
      <c r="I43" s="53"/>
      <c r="J43" s="53"/>
      <c r="K43" s="80" t="s">
        <v>63</v>
      </c>
      <c r="L43" s="53"/>
      <c r="M43" s="53"/>
      <c r="N43" s="79" t="s">
        <v>119</v>
      </c>
    </row>
    <row r="44" spans="1:14" x14ac:dyDescent="0.2">
      <c r="M44" s="54"/>
    </row>
  </sheetData>
  <phoneticPr fontId="0" type="noConversion"/>
  <conditionalFormatting sqref="B8 D8 F8 H8 J8 L8 N8 B14 B20 B26 B32 D14 D20 D26 D32 F20 F26 H14 H26 H32 J32 J26 L14 L32 N14 N20 N26 N32 B38 D38 H20 L20 J20">
    <cfRule type="expression" dxfId="15" priority="2" stopIfTrue="1">
      <formula>A8=""</formula>
    </cfRule>
  </conditionalFormatting>
  <conditionalFormatting sqref="A9 C9 E9 G9 I9 K9 M9 A15 A21 A27 A33 C15 C21 C27 C33 E15 E21 E27 E33 G15 G21 G27 G33 I15 I21 I27 I33 K15 K21 K27 K33 M15 M21 M27 M33 A39 C39">
    <cfRule type="expression" dxfId="14" priority="3" stopIfTrue="1">
      <formula>A8=""</formula>
    </cfRule>
  </conditionalFormatting>
  <conditionalFormatting sqref="B9 D9 F9 H9 J9 L9 N9 B15 B21 B27 B33 D15 D21 D27 D33 F15 F21 F27 F33 H15 H21 H27 H33 J15 J21 J33 L15 L21 L27 L33 N15 N21 N27 N33 B39 D39 J27">
    <cfRule type="expression" dxfId="13" priority="4" stopIfTrue="1">
      <formula>A8=""</formula>
    </cfRule>
  </conditionalFormatting>
  <conditionalFormatting sqref="A10 C10 E10 G10 I10 K10 M10 A16 A22 A28 A34 C16 C22 C28 C34 E16 E22 E28 E34 G16 G22 G28 G34 I16 I22 I28 I34 K16 K22 K28 K34 M16 M22 M28 M34 A40 C40">
    <cfRule type="expression" dxfId="12" priority="5" stopIfTrue="1">
      <formula>A8=""</formula>
    </cfRule>
  </conditionalFormatting>
  <conditionalFormatting sqref="B10 D10 F10 H10 J10 L10 N10 B16 B22 B28 B34 D16 D22 D28 D34 F16 F22 F28 F34 D40 H22 H28 H34 J16 J22 J28 J34 L16 L22 L28 L34 N16 N22 N28 N34 B40">
    <cfRule type="expression" dxfId="11" priority="6" stopIfTrue="1">
      <formula>A8=""</formula>
    </cfRule>
  </conditionalFormatting>
  <conditionalFormatting sqref="A11 C11 E11 G11 I11 K11 M11 A17 A23 A29 A35 C17 C23 C29 C35 E17 E23 E29 E35 G17 G23 G29 G35 I17 I23 I29 I35 K17 K23 K29 K35 M17 M23 M29 M35 A41 C41">
    <cfRule type="expression" dxfId="10" priority="7" stopIfTrue="1">
      <formula>A8=""</formula>
    </cfRule>
  </conditionalFormatting>
  <conditionalFormatting sqref="B11 D11 F11 H11 J11 L11 N11 B17 B23 B29 B35 D17 D23 D29 D35 F17 F23 F29 F35 D41 H23 H29 H35 J17 J23 J29 J35 L17 L23 L29 L35 N17 N23 N29 N35 B41">
    <cfRule type="expression" dxfId="9" priority="8" stopIfTrue="1">
      <formula>A8=""</formula>
    </cfRule>
  </conditionalFormatting>
  <conditionalFormatting sqref="A12 C12 E12 G12 I12 K12 M12 A18 A24 A30 A36 C18 C24 C30 C36 E18 E24 E30 E36 G18 G24 G30 G36 I18 I24 I30 I36 K18 K24 K30 K36 M18 M24 M30 M36 A42 C42">
    <cfRule type="expression" dxfId="8" priority="9" stopIfTrue="1">
      <formula>A8=""</formula>
    </cfRule>
  </conditionalFormatting>
  <conditionalFormatting sqref="B12 D12 F12 H12 J12 L12 N12 B18 B24 B30 B36 D18 D24 D30 D36 F18 F24 F30 F36 H18 H24 H30 H36 J18 J24 J30 J36 L18 L24 L30 L36 N18 N24 N30 N36 B42 D42">
    <cfRule type="expression" dxfId="7" priority="10" stopIfTrue="1">
      <formula>A8=""</formula>
    </cfRule>
  </conditionalFormatting>
  <conditionalFormatting sqref="A13 C13 E13 G13 I13 K13 M13 A19 A25 A31 A37 C19 C25 C31 C37 E19 E25 E31 E37 G19 G25 G31 G37 I19 I25 I31 I37 K19 K25 K31 K37 M19 M25 M31 M37 A43 C43">
    <cfRule type="expression" dxfId="6" priority="11" stopIfTrue="1">
      <formula>A8=""</formula>
    </cfRule>
  </conditionalFormatting>
  <conditionalFormatting sqref="B13 D13 F13 H13 J13 L13 N13 B19 B25 B31 B37 D19 D25 D31 D37 F19 F25 F31 F37 H19 H25 H31 H37 J19 J25 J31 J37 L19 L25 L31 L37 N19 N25 N31 N37 B43 D43">
    <cfRule type="expression" dxfId="5" priority="12" stopIfTrue="1">
      <formula>A8=""</formula>
    </cfRule>
  </conditionalFormatting>
  <conditionalFormatting sqref="F43">
    <cfRule type="cellIs" dxfId="4" priority="13" stopIfTrue="1" operator="notEqual">
      <formula>""</formula>
    </cfRule>
  </conditionalFormatting>
  <conditionalFormatting sqref="A8 C8 E8 G8 I8 K8 M8 A14 A20 A26 A32 C14 C20 C26 C32 E14 E20 E26 E32 G14 G20 G26 G32 I14 I20 I26 I32 K14 K20 K26 K32 M14 M20 M26 M32 A38 C38">
    <cfRule type="expression" dxfId="3" priority="14" stopIfTrue="1">
      <formula>A8=""</formula>
    </cfRule>
  </conditionalFormatting>
  <conditionalFormatting sqref="L26">
    <cfRule type="expression" dxfId="2" priority="15" stopIfTrue="1">
      <formula>E32=""</formula>
    </cfRule>
  </conditionalFormatting>
  <conditionalFormatting sqref="J14">
    <cfRule type="expression" dxfId="1" priority="16" stopIfTrue="1">
      <formula>E14=""</formula>
    </cfRule>
  </conditionalFormatting>
  <conditionalFormatting sqref="L20">
    <cfRule type="expression" dxfId="0" priority="1" stopIfTrue="1">
      <formula>E26=""</formula>
    </cfRule>
  </conditionalFormatting>
  <hyperlinks>
    <hyperlink ref="N1" r:id="rId1" display="terms of use"/>
    <hyperlink ref="N2" r:id="rId2"/>
    <hyperlink ref="N43" r:id="rId3"/>
  </hyperlinks>
  <printOptions horizontalCentered="1"/>
  <pageMargins left="0.2" right="0.2" top="0.5" bottom="0.25" header="0.75" footer="0.3"/>
  <pageSetup orientation="landscape" r:id="rId4"/>
  <headerFooter alignWithMargins="0"/>
  <drawing r:id="rId5"/>
  <legacyDrawing r:id="rId6"/>
  <mc:AlternateContent xmlns:mc="http://schemas.openxmlformats.org/markup-compatibility/2006">
    <mc:Choice Requires="x14">
      <controls>
        <mc:AlternateContent xmlns:mc="http://schemas.openxmlformats.org/markup-compatibility/2006">
          <mc:Choice Requires="x14">
            <control shapeId="2066" r:id="rId7" name="Check Box 18">
              <controlPr defaultSize="0" autoFill="0" autoLine="0" autoPict="0">
                <anchor moveWithCells="1">
                  <from>
                    <xdr:col>6</xdr:col>
                    <xdr:colOff>209550</xdr:colOff>
                    <xdr:row>1</xdr:row>
                    <xdr:rowOff>180975</xdr:rowOff>
                  </from>
                  <to>
                    <xdr:col>7</xdr:col>
                    <xdr:colOff>1057275</xdr:colOff>
                    <xdr:row>3</xdr:row>
                    <xdr:rowOff>0</xdr:rowOff>
                  </to>
                </anchor>
              </controlPr>
            </control>
          </mc:Choice>
        </mc:AlternateContent>
        <mc:AlternateContent xmlns:mc="http://schemas.openxmlformats.org/markup-compatibility/2006">
          <mc:Choice Requires="x14">
            <control shapeId="2068" r:id="rId8" name="Drop Down 20">
              <controlPr defaultSize="0" autoLine="0" autoPict="0">
                <anchor moveWithCells="1">
                  <from>
                    <xdr:col>3</xdr:col>
                    <xdr:colOff>200025</xdr:colOff>
                    <xdr:row>1</xdr:row>
                    <xdr:rowOff>200025</xdr:rowOff>
                  </from>
                  <to>
                    <xdr:col>4</xdr:col>
                    <xdr:colOff>228600</xdr:colOff>
                    <xdr:row>2</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showGridLines="0" workbookViewId="0"/>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x14ac:dyDescent="0.2">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L53"/>
  <sheetViews>
    <sheetView showGridLines="0" workbookViewId="0">
      <selection activeCell="H4" sqref="H4"/>
    </sheetView>
  </sheetViews>
  <sheetFormatPr defaultRowHeight="12.75" x14ac:dyDescent="0.2"/>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x14ac:dyDescent="0.2">
      <c r="A1" s="58" t="s">
        <v>0</v>
      </c>
      <c r="B1" s="4"/>
      <c r="C1" s="4"/>
      <c r="D1" s="4"/>
      <c r="E1" s="4"/>
      <c r="F1" s="59"/>
      <c r="G1" s="59"/>
      <c r="H1" s="4"/>
      <c r="I1" s="4"/>
      <c r="J1" s="4"/>
      <c r="K1" s="4"/>
      <c r="L1" s="4"/>
      <c r="M1" s="4"/>
      <c r="N1" s="4"/>
      <c r="O1" s="4"/>
    </row>
    <row r="2" spans="1:22" x14ac:dyDescent="0.2">
      <c r="A2" s="1"/>
      <c r="B2" s="1"/>
      <c r="C2" s="1"/>
      <c r="D2" s="1"/>
      <c r="E2" s="1"/>
      <c r="F2" s="1"/>
      <c r="G2" s="1"/>
      <c r="H2" s="1"/>
      <c r="I2" s="1"/>
      <c r="J2" s="1"/>
      <c r="K2" s="1"/>
      <c r="L2" s="1"/>
      <c r="M2" s="1"/>
      <c r="N2" s="1"/>
      <c r="O2" s="1"/>
    </row>
    <row r="4" spans="1:22" x14ac:dyDescent="0.2">
      <c r="A4" s="3" t="s">
        <v>1</v>
      </c>
      <c r="C4" s="3" t="s">
        <v>2</v>
      </c>
      <c r="D4" s="4"/>
      <c r="F4" s="5" t="s">
        <v>3</v>
      </c>
      <c r="G4">
        <f>month</f>
        <v>5</v>
      </c>
    </row>
    <row r="5" spans="1:22" x14ac:dyDescent="0.2">
      <c r="A5" s="6">
        <f ca="1">TODAY()</f>
        <v>41768</v>
      </c>
      <c r="C5" s="7" t="s">
        <v>4</v>
      </c>
      <c r="F5" s="5" t="s">
        <v>5</v>
      </c>
      <c r="G5">
        <f>year</f>
        <v>2014</v>
      </c>
    </row>
    <row r="6" spans="1:22" x14ac:dyDescent="0.2">
      <c r="A6" s="9">
        <f ca="1">MONTH(TODAY())</f>
        <v>5</v>
      </c>
      <c r="C6" s="7" t="s">
        <v>6</v>
      </c>
      <c r="D6" s="10"/>
      <c r="F6" s="11" t="s">
        <v>7</v>
      </c>
      <c r="G6" s="11" t="str">
        <f>INDEX(monthNames,month)</f>
        <v>May</v>
      </c>
    </row>
    <row r="7" spans="1:22" x14ac:dyDescent="0.2">
      <c r="A7" s="9" t="str">
        <f ca="1">INDEX(monthNames,A6)</f>
        <v>May</v>
      </c>
      <c r="C7" s="7" t="s">
        <v>8</v>
      </c>
      <c r="D7" s="10"/>
      <c r="F7" s="11" t="s">
        <v>9</v>
      </c>
      <c r="G7" s="13">
        <f>DATE(year,month,1)</f>
        <v>41760</v>
      </c>
    </row>
    <row r="8" spans="1:22" x14ac:dyDescent="0.2">
      <c r="A8" s="9">
        <f ca="1">YEAR(TODAY())</f>
        <v>2014</v>
      </c>
      <c r="C8" s="7" t="s">
        <v>10</v>
      </c>
      <c r="D8" s="10"/>
      <c r="F8" s="11" t="s">
        <v>11</v>
      </c>
      <c r="G8">
        <f>WEEKDAY(startDate)</f>
        <v>5</v>
      </c>
      <c r="I8" s="19"/>
      <c r="J8" s="19"/>
    </row>
    <row r="9" spans="1:22" x14ac:dyDescent="0.2">
      <c r="C9" s="7" t="s">
        <v>12</v>
      </c>
      <c r="F9" s="11" t="s">
        <v>13</v>
      </c>
      <c r="G9" s="14">
        <f>DATE(YEAR(startDate-1),MONTH(startDate-1),1)</f>
        <v>41730</v>
      </c>
      <c r="I9" s="19"/>
      <c r="J9" s="19"/>
    </row>
    <row r="10" spans="1:22" x14ac:dyDescent="0.2">
      <c r="A10" s="15"/>
      <c r="C10" s="7" t="s">
        <v>14</v>
      </c>
      <c r="F10" s="11" t="s">
        <v>15</v>
      </c>
      <c r="G10" s="16" t="str">
        <f>INDEX(monthNames,MONTH(G9))</f>
        <v>April</v>
      </c>
      <c r="I10" s="19"/>
      <c r="J10" s="19"/>
    </row>
    <row r="11" spans="1:22" x14ac:dyDescent="0.2">
      <c r="C11" s="7" t="s">
        <v>16</v>
      </c>
      <c r="F11" s="11" t="s">
        <v>17</v>
      </c>
      <c r="G11" s="14">
        <f>DATE(YEAR(startDate+32),MONTH(startDate+32),1)</f>
        <v>41791</v>
      </c>
      <c r="I11" s="19"/>
      <c r="J11" s="19"/>
    </row>
    <row r="12" spans="1:22" x14ac:dyDescent="0.2">
      <c r="C12" s="7" t="s">
        <v>18</v>
      </c>
      <c r="F12" s="11" t="s">
        <v>19</v>
      </c>
      <c r="G12" s="16" t="str">
        <f>INDEX(monthNames,MONTH(G11))</f>
        <v>June</v>
      </c>
      <c r="I12" s="19"/>
      <c r="J12" s="19"/>
    </row>
    <row r="13" spans="1:22" x14ac:dyDescent="0.2">
      <c r="C13" s="7" t="s">
        <v>20</v>
      </c>
      <c r="F13" s="11" t="s">
        <v>21</v>
      </c>
      <c r="G13" s="8" t="b">
        <v>0</v>
      </c>
      <c r="I13" s="19"/>
      <c r="J13" s="19"/>
    </row>
    <row r="14" spans="1:22" x14ac:dyDescent="0.2">
      <c r="C14" s="7" t="s">
        <v>22</v>
      </c>
      <c r="I14" s="19"/>
      <c r="J14" s="19"/>
    </row>
    <row r="15" spans="1:22" s="17" customFormat="1" x14ac:dyDescent="0.2">
      <c r="C15" s="7" t="s">
        <v>23</v>
      </c>
      <c r="I15" s="19"/>
      <c r="J15" s="19"/>
      <c r="K15"/>
      <c r="L15"/>
      <c r="M15"/>
      <c r="N15"/>
      <c r="O15"/>
      <c r="P15" s="18"/>
      <c r="Q15" s="18"/>
      <c r="R15" s="18"/>
      <c r="S15" s="18"/>
      <c r="T15" s="18"/>
      <c r="U15" s="18"/>
      <c r="V15" s="18"/>
    </row>
    <row r="16" spans="1:22" s="17" customFormat="1" x14ac:dyDescent="0.2">
      <c r="C16" s="7" t="s">
        <v>26</v>
      </c>
      <c r="I16" s="19"/>
      <c r="J16" s="19"/>
      <c r="K16"/>
      <c r="L16"/>
      <c r="M16"/>
      <c r="N16"/>
      <c r="O16"/>
      <c r="P16" s="18"/>
      <c r="Q16" s="18"/>
      <c r="R16" s="18"/>
      <c r="S16" s="18"/>
      <c r="T16" s="18"/>
      <c r="U16" s="18"/>
      <c r="V16" s="18"/>
    </row>
    <row r="17" spans="1:38" s="17" customFormat="1" x14ac:dyDescent="0.2">
      <c r="C17" s="7"/>
      <c r="I17" s="19"/>
      <c r="J17" s="19"/>
      <c r="K17"/>
      <c r="L17"/>
      <c r="M17"/>
      <c r="N17"/>
      <c r="O17"/>
      <c r="P17" s="18"/>
      <c r="Q17" s="18"/>
      <c r="R17" s="18"/>
      <c r="S17" s="18"/>
      <c r="T17" s="18"/>
      <c r="U17" s="18"/>
      <c r="V17" s="18"/>
    </row>
    <row r="18" spans="1:38" s="12" customFormat="1" ht="11.25" x14ac:dyDescent="0.2">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x14ac:dyDescent="0.15">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x14ac:dyDescent="0.15">
      <c r="A20" s="29">
        <v>1</v>
      </c>
      <c r="B20" s="30" t="str">
        <f t="shared" ref="B20:B25" si="0">P39</f>
        <v/>
      </c>
      <c r="C20" s="19"/>
      <c r="D20" s="30" t="str">
        <f t="shared" ref="D20:D25" si="1">Q39</f>
        <v/>
      </c>
      <c r="E20" s="19"/>
      <c r="F20" s="30" t="str">
        <f t="shared" ref="F20:F25" si="2">R39</f>
        <v/>
      </c>
      <c r="G20" s="19"/>
      <c r="H20" s="30" t="str">
        <f t="shared" ref="H20:H25" si="3">S39</f>
        <v/>
      </c>
      <c r="I20" s="19"/>
      <c r="J20" s="30">
        <f t="shared" ref="J20:J25" si="4">T39</f>
        <v>41760</v>
      </c>
      <c r="K20" s="19"/>
      <c r="L20" s="30">
        <f t="shared" ref="L20:L25" si="5">U39</f>
        <v>41761</v>
      </c>
      <c r="M20" s="19"/>
      <c r="N20" s="30">
        <f t="shared" ref="N20:N25" si="6">V39</f>
        <v>41762</v>
      </c>
      <c r="O20" s="19"/>
      <c r="P20" s="18"/>
      <c r="Q20" s="18"/>
      <c r="R20" s="18"/>
      <c r="S20" s="18"/>
      <c r="T20" s="18"/>
      <c r="U20" s="18"/>
      <c r="V20" s="18"/>
    </row>
    <row r="21" spans="1:38" s="17" customFormat="1" ht="9" x14ac:dyDescent="0.15">
      <c r="A21" s="29">
        <v>2</v>
      </c>
      <c r="B21" s="30">
        <f t="shared" si="0"/>
        <v>41763</v>
      </c>
      <c r="C21" s="19"/>
      <c r="D21" s="30">
        <f t="shared" si="1"/>
        <v>41764</v>
      </c>
      <c r="E21" s="19"/>
      <c r="F21" s="30">
        <f t="shared" si="2"/>
        <v>41765</v>
      </c>
      <c r="G21" s="19"/>
      <c r="H21" s="30">
        <f t="shared" si="3"/>
        <v>41766</v>
      </c>
      <c r="I21" s="19"/>
      <c r="J21" s="30">
        <f t="shared" si="4"/>
        <v>41767</v>
      </c>
      <c r="K21" s="19"/>
      <c r="L21" s="30">
        <f t="shared" si="5"/>
        <v>41768</v>
      </c>
      <c r="M21" s="19"/>
      <c r="N21" s="30">
        <f t="shared" si="6"/>
        <v>41769</v>
      </c>
      <c r="O21" s="19"/>
      <c r="P21" s="18"/>
      <c r="Q21" s="18"/>
      <c r="R21" s="18"/>
      <c r="S21" s="18"/>
      <c r="T21" s="18"/>
      <c r="U21" s="18"/>
      <c r="V21" s="18"/>
    </row>
    <row r="22" spans="1:38" s="17" customFormat="1" ht="9" x14ac:dyDescent="0.15">
      <c r="A22" s="29">
        <v>3</v>
      </c>
      <c r="B22" s="30">
        <f t="shared" si="0"/>
        <v>41770</v>
      </c>
      <c r="C22" s="19"/>
      <c r="D22" s="30">
        <f t="shared" si="1"/>
        <v>41771</v>
      </c>
      <c r="E22" s="19"/>
      <c r="F22" s="30">
        <f t="shared" si="2"/>
        <v>41772</v>
      </c>
      <c r="G22" s="19"/>
      <c r="H22" s="30">
        <f t="shared" si="3"/>
        <v>41773</v>
      </c>
      <c r="I22" s="19"/>
      <c r="J22" s="30">
        <f t="shared" si="4"/>
        <v>41774</v>
      </c>
      <c r="K22" s="19"/>
      <c r="L22" s="30">
        <f t="shared" si="5"/>
        <v>41775</v>
      </c>
      <c r="M22" s="19"/>
      <c r="N22" s="30">
        <f t="shared" si="6"/>
        <v>41776</v>
      </c>
      <c r="O22" s="19"/>
      <c r="P22" s="18"/>
      <c r="Q22" s="18"/>
      <c r="R22" s="18"/>
      <c r="S22" s="18"/>
      <c r="T22" s="18"/>
      <c r="U22" s="18"/>
      <c r="V22" s="18"/>
    </row>
    <row r="23" spans="1:38" s="17" customFormat="1" ht="9" x14ac:dyDescent="0.15">
      <c r="A23" s="29">
        <v>4</v>
      </c>
      <c r="B23" s="30">
        <f t="shared" si="0"/>
        <v>41777</v>
      </c>
      <c r="C23" s="19"/>
      <c r="D23" s="30">
        <f t="shared" si="1"/>
        <v>41778</v>
      </c>
      <c r="E23" s="19"/>
      <c r="F23" s="30">
        <f t="shared" si="2"/>
        <v>41779</v>
      </c>
      <c r="G23" s="19"/>
      <c r="H23" s="30">
        <f t="shared" si="3"/>
        <v>41780</v>
      </c>
      <c r="I23" s="19"/>
      <c r="J23" s="30">
        <f t="shared" si="4"/>
        <v>41781</v>
      </c>
      <c r="K23" s="19"/>
      <c r="L23" s="30">
        <f t="shared" si="5"/>
        <v>41782</v>
      </c>
      <c r="M23" s="19"/>
      <c r="N23" s="30">
        <f t="shared" si="6"/>
        <v>41783</v>
      </c>
      <c r="O23" s="19"/>
      <c r="P23" s="18"/>
      <c r="Q23" s="18"/>
      <c r="R23" s="18"/>
      <c r="S23" s="18"/>
      <c r="T23" s="18"/>
      <c r="U23" s="18"/>
      <c r="V23" s="18"/>
    </row>
    <row r="24" spans="1:38" s="17" customFormat="1" ht="9" x14ac:dyDescent="0.15">
      <c r="A24" s="29">
        <v>5</v>
      </c>
      <c r="B24" s="30">
        <f t="shared" si="0"/>
        <v>41784</v>
      </c>
      <c r="C24" s="19"/>
      <c r="D24" s="30">
        <f t="shared" si="1"/>
        <v>41785</v>
      </c>
      <c r="E24" s="19"/>
      <c r="F24" s="30">
        <f t="shared" si="2"/>
        <v>41786</v>
      </c>
      <c r="G24" s="19"/>
      <c r="H24" s="30">
        <f t="shared" si="3"/>
        <v>41787</v>
      </c>
      <c r="I24" s="19"/>
      <c r="J24" s="30">
        <f t="shared" si="4"/>
        <v>41788</v>
      </c>
      <c r="K24" s="19"/>
      <c r="L24" s="30">
        <f t="shared" si="5"/>
        <v>41789</v>
      </c>
      <c r="M24" s="19"/>
      <c r="N24" s="30">
        <f t="shared" si="6"/>
        <v>41790</v>
      </c>
      <c r="O24" s="19"/>
      <c r="P24" s="18"/>
      <c r="Q24" s="18"/>
      <c r="R24" s="18"/>
      <c r="S24" s="18"/>
      <c r="T24" s="18"/>
      <c r="U24" s="18"/>
      <c r="V24" s="18"/>
    </row>
    <row r="25" spans="1:38" s="17" customFormat="1" ht="9" x14ac:dyDescent="0.15">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x14ac:dyDescent="0.2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x14ac:dyDescent="0.2">
      <c r="C27" s="7"/>
      <c r="I27" s="19"/>
      <c r="J27" s="19"/>
      <c r="K27"/>
      <c r="L27"/>
      <c r="M27"/>
      <c r="N27"/>
      <c r="O27"/>
      <c r="P27" s="18"/>
      <c r="Q27" s="18"/>
      <c r="R27" s="18"/>
      <c r="S27" s="18"/>
      <c r="T27" s="18"/>
      <c r="U27" s="18"/>
      <c r="V27" s="18"/>
    </row>
    <row r="28" spans="1:38" s="2" customFormat="1" ht="11.1" customHeight="1" x14ac:dyDescent="0.2">
      <c r="I28" s="19"/>
      <c r="J28" s="19"/>
      <c r="K28"/>
      <c r="L28"/>
      <c r="M28"/>
      <c r="N28"/>
      <c r="O28"/>
      <c r="P28" s="96" t="str">
        <f>prevMonthName&amp;" "&amp;YEAR(prevMonth)</f>
        <v>April 2014</v>
      </c>
      <c r="Q28" s="96"/>
      <c r="R28" s="96"/>
      <c r="S28" s="96"/>
      <c r="T28" s="96"/>
      <c r="U28" s="96"/>
      <c r="V28" s="96"/>
      <c r="X28" s="20" t="str">
        <f>prevMonthName&amp;" "&amp;YEAR(prevMonth)</f>
        <v>April 2014</v>
      </c>
      <c r="Y28" s="21"/>
      <c r="Z28" s="21"/>
      <c r="AA28" s="21"/>
      <c r="AB28" s="21"/>
      <c r="AC28" s="21"/>
      <c r="AD28" s="21"/>
      <c r="AF28" s="20" t="str">
        <f>prevMonthName&amp;" "&amp;YEAR(prevMonth)</f>
        <v>April 2014</v>
      </c>
      <c r="AG28" s="21"/>
      <c r="AH28" s="21"/>
      <c r="AI28" s="21"/>
      <c r="AJ28" s="21"/>
      <c r="AK28" s="21"/>
      <c r="AL28" s="21"/>
    </row>
    <row r="29" spans="1:38" s="19" customFormat="1" ht="9.75" customHeight="1" x14ac:dyDescent="0.2">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x14ac:dyDescent="0.2">
      <c r="P30" s="27" t="str">
        <f t="shared" si="7"/>
        <v/>
      </c>
      <c r="Q30" s="27" t="str">
        <f t="shared" si="7"/>
        <v/>
      </c>
      <c r="R30" s="27">
        <f t="shared" si="7"/>
        <v>41730</v>
      </c>
      <c r="S30" s="27">
        <f t="shared" si="7"/>
        <v>41731</v>
      </c>
      <c r="T30" s="27">
        <f t="shared" si="7"/>
        <v>41732</v>
      </c>
      <c r="U30" s="27">
        <f t="shared" si="7"/>
        <v>41733</v>
      </c>
      <c r="V30" s="27">
        <f t="shared" si="7"/>
        <v>41734</v>
      </c>
      <c r="X30" s="28" t="str">
        <f t="array" ref="X30:AD35">IF(MONTH(prevMonth)&lt;&gt;MONTH(prevMonth-WEEKDAY(prevMonth)+(WeekNo-1)*7+weekday),"",prevMonth-WEEKDAY(prevMonth)+(WeekNo-1)*7+weekday)</f>
        <v/>
      </c>
      <c r="Y30" s="28" t="str">
        <v/>
      </c>
      <c r="Z30" s="28">
        <v>41730</v>
      </c>
      <c r="AA30" s="28">
        <v>41731</v>
      </c>
      <c r="AB30" s="28">
        <v>41732</v>
      </c>
      <c r="AC30" s="28">
        <v>41733</v>
      </c>
      <c r="AD30" s="28">
        <v>41734</v>
      </c>
      <c r="AF30" s="28" t="str">
        <f t="array" ref="AF30:AL35">IF(MONTH(prevMonth)&lt;&gt;MONTH(prevMonth-WEEKDAY(prevMonth,2)+(WeekNo-1)*7+weekday),"",prevMonth-WEEKDAY(prevMonth,2)+(WeekNo-1)*7+weekday)</f>
        <v/>
      </c>
      <c r="AG30" s="28">
        <v>41730</v>
      </c>
      <c r="AH30" s="28">
        <v>41731</v>
      </c>
      <c r="AI30" s="28">
        <v>41732</v>
      </c>
      <c r="AJ30" s="28">
        <v>41733</v>
      </c>
      <c r="AK30" s="28">
        <v>41734</v>
      </c>
      <c r="AL30" s="28">
        <v>41735</v>
      </c>
    </row>
    <row r="31" spans="1:38" s="19" customFormat="1" ht="9.75" customHeight="1" x14ac:dyDescent="0.2">
      <c r="P31" s="27">
        <f t="shared" si="7"/>
        <v>41735</v>
      </c>
      <c r="Q31" s="27">
        <f t="shared" si="7"/>
        <v>41736</v>
      </c>
      <c r="R31" s="27">
        <f t="shared" si="7"/>
        <v>41737</v>
      </c>
      <c r="S31" s="27">
        <f t="shared" si="7"/>
        <v>41738</v>
      </c>
      <c r="T31" s="27">
        <f t="shared" si="7"/>
        <v>41739</v>
      </c>
      <c r="U31" s="27">
        <f t="shared" si="7"/>
        <v>41740</v>
      </c>
      <c r="V31" s="27">
        <f t="shared" si="7"/>
        <v>41741</v>
      </c>
      <c r="X31" s="28">
        <v>41735</v>
      </c>
      <c r="Y31" s="28">
        <v>41736</v>
      </c>
      <c r="Z31" s="28">
        <v>41737</v>
      </c>
      <c r="AA31" s="28">
        <v>41738</v>
      </c>
      <c r="AB31" s="28">
        <v>41739</v>
      </c>
      <c r="AC31" s="28">
        <v>41740</v>
      </c>
      <c r="AD31" s="28">
        <v>41741</v>
      </c>
      <c r="AF31" s="28">
        <v>41736</v>
      </c>
      <c r="AG31" s="28">
        <v>41737</v>
      </c>
      <c r="AH31" s="28">
        <v>41738</v>
      </c>
      <c r="AI31" s="28">
        <v>41739</v>
      </c>
      <c r="AJ31" s="28">
        <v>41740</v>
      </c>
      <c r="AK31" s="28">
        <v>41741</v>
      </c>
      <c r="AL31" s="28">
        <v>41742</v>
      </c>
    </row>
    <row r="32" spans="1:38" s="19" customFormat="1" ht="9.75" customHeight="1" x14ac:dyDescent="0.2">
      <c r="P32" s="27">
        <f t="shared" si="7"/>
        <v>41742</v>
      </c>
      <c r="Q32" s="27">
        <f t="shared" si="7"/>
        <v>41743</v>
      </c>
      <c r="R32" s="27">
        <f t="shared" si="7"/>
        <v>41744</v>
      </c>
      <c r="S32" s="27">
        <f t="shared" si="7"/>
        <v>41745</v>
      </c>
      <c r="T32" s="27">
        <f t="shared" si="7"/>
        <v>41746</v>
      </c>
      <c r="U32" s="27">
        <f t="shared" si="7"/>
        <v>41747</v>
      </c>
      <c r="V32" s="27">
        <f t="shared" si="7"/>
        <v>41748</v>
      </c>
      <c r="X32" s="28">
        <v>41742</v>
      </c>
      <c r="Y32" s="28">
        <v>41743</v>
      </c>
      <c r="Z32" s="28">
        <v>41744</v>
      </c>
      <c r="AA32" s="28">
        <v>41745</v>
      </c>
      <c r="AB32" s="28">
        <v>41746</v>
      </c>
      <c r="AC32" s="28">
        <v>41747</v>
      </c>
      <c r="AD32" s="28">
        <v>41748</v>
      </c>
      <c r="AF32" s="28">
        <v>41743</v>
      </c>
      <c r="AG32" s="28">
        <v>41744</v>
      </c>
      <c r="AH32" s="28">
        <v>41745</v>
      </c>
      <c r="AI32" s="28">
        <v>41746</v>
      </c>
      <c r="AJ32" s="28">
        <v>41747</v>
      </c>
      <c r="AK32" s="28">
        <v>41748</v>
      </c>
      <c r="AL32" s="28">
        <v>41749</v>
      </c>
    </row>
    <row r="33" spans="1:38" s="19" customFormat="1" ht="9.75" customHeight="1" x14ac:dyDescent="0.2">
      <c r="P33" s="27">
        <f t="shared" si="7"/>
        <v>41749</v>
      </c>
      <c r="Q33" s="27">
        <f t="shared" si="7"/>
        <v>41750</v>
      </c>
      <c r="R33" s="27">
        <f t="shared" si="7"/>
        <v>41751</v>
      </c>
      <c r="S33" s="27">
        <f t="shared" si="7"/>
        <v>41752</v>
      </c>
      <c r="T33" s="27">
        <f t="shared" si="7"/>
        <v>41753</v>
      </c>
      <c r="U33" s="27">
        <f t="shared" si="7"/>
        <v>41754</v>
      </c>
      <c r="V33" s="27">
        <f t="shared" si="7"/>
        <v>41755</v>
      </c>
      <c r="X33" s="28">
        <v>41749</v>
      </c>
      <c r="Y33" s="28">
        <v>41750</v>
      </c>
      <c r="Z33" s="28">
        <v>41751</v>
      </c>
      <c r="AA33" s="28">
        <v>41752</v>
      </c>
      <c r="AB33" s="28">
        <v>41753</v>
      </c>
      <c r="AC33" s="28">
        <v>41754</v>
      </c>
      <c r="AD33" s="28">
        <v>41755</v>
      </c>
      <c r="AF33" s="28">
        <v>41750</v>
      </c>
      <c r="AG33" s="28">
        <v>41751</v>
      </c>
      <c r="AH33" s="28">
        <v>41752</v>
      </c>
      <c r="AI33" s="28">
        <v>41753</v>
      </c>
      <c r="AJ33" s="28">
        <v>41754</v>
      </c>
      <c r="AK33" s="28">
        <v>41755</v>
      </c>
      <c r="AL33" s="28">
        <v>41756</v>
      </c>
    </row>
    <row r="34" spans="1:38" s="19" customFormat="1" ht="9.75" customHeight="1" x14ac:dyDescent="0.2">
      <c r="P34" s="27">
        <f t="shared" si="7"/>
        <v>41756</v>
      </c>
      <c r="Q34" s="27">
        <f t="shared" si="7"/>
        <v>41757</v>
      </c>
      <c r="R34" s="27">
        <f t="shared" si="7"/>
        <v>41758</v>
      </c>
      <c r="S34" s="27">
        <f t="shared" si="7"/>
        <v>41759</v>
      </c>
      <c r="T34" s="27" t="str">
        <f t="shared" si="7"/>
        <v/>
      </c>
      <c r="U34" s="27" t="str">
        <f t="shared" si="7"/>
        <v/>
      </c>
      <c r="V34" s="27" t="str">
        <f t="shared" si="7"/>
        <v/>
      </c>
      <c r="X34" s="28">
        <v>41756</v>
      </c>
      <c r="Y34" s="28">
        <v>41757</v>
      </c>
      <c r="Z34" s="28">
        <v>41758</v>
      </c>
      <c r="AA34" s="28">
        <v>41759</v>
      </c>
      <c r="AB34" s="28" t="str">
        <v/>
      </c>
      <c r="AC34" s="28" t="str">
        <v/>
      </c>
      <c r="AD34" s="28" t="str">
        <v/>
      </c>
      <c r="AF34" s="28">
        <v>41757</v>
      </c>
      <c r="AG34" s="28">
        <v>41758</v>
      </c>
      <c r="AH34" s="28">
        <v>41759</v>
      </c>
      <c r="AI34" s="28" t="str">
        <v/>
      </c>
      <c r="AJ34" s="28" t="str">
        <v/>
      </c>
      <c r="AK34" s="28" t="str">
        <v/>
      </c>
      <c r="AL34" s="28" t="str">
        <v/>
      </c>
    </row>
    <row r="35" spans="1:38" s="19" customFormat="1" ht="9.75" customHeight="1" x14ac:dyDescent="0.2">
      <c r="P35" s="27" t="str">
        <f t="shared" si="7"/>
        <v/>
      </c>
      <c r="Q35" s="27" t="str">
        <f t="shared" si="7"/>
        <v/>
      </c>
      <c r="R35" s="27" t="str">
        <f t="shared" si="7"/>
        <v/>
      </c>
      <c r="S35" s="27" t="str">
        <f t="shared" si="7"/>
        <v/>
      </c>
      <c r="T35" s="27" t="str">
        <f t="shared" si="7"/>
        <v/>
      </c>
      <c r="U35" s="27" t="str">
        <f t="shared" si="7"/>
        <v/>
      </c>
      <c r="V35" s="27" t="str">
        <f t="shared" si="7"/>
        <v/>
      </c>
      <c r="X35" s="28" t="str">
        <v/>
      </c>
      <c r="Y35" s="28" t="str">
        <v/>
      </c>
      <c r="Z35" s="28" t="str">
        <v/>
      </c>
      <c r="AA35" s="28" t="str">
        <v/>
      </c>
      <c r="AB35" s="28" t="str">
        <v/>
      </c>
      <c r="AC35" s="28" t="str">
        <v/>
      </c>
      <c r="AD35" s="28" t="str">
        <v/>
      </c>
      <c r="AF35" s="28" t="str">
        <v/>
      </c>
      <c r="AG35" s="28" t="str">
        <v/>
      </c>
      <c r="AH35" s="28" t="str">
        <v/>
      </c>
      <c r="AI35" s="28" t="str">
        <v/>
      </c>
      <c r="AJ35" s="28" t="str">
        <v/>
      </c>
      <c r="AK35" s="28" t="str">
        <v/>
      </c>
      <c r="AL35" s="28" t="str">
        <v/>
      </c>
    </row>
    <row r="36" spans="1:38" s="19" customFormat="1" ht="9.4" customHeight="1" x14ac:dyDescent="0.2">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x14ac:dyDescent="0.2">
      <c r="A37"/>
      <c r="B37"/>
      <c r="C37"/>
      <c r="D37"/>
      <c r="E37"/>
      <c r="F37"/>
      <c r="G37"/>
      <c r="H37"/>
      <c r="I37" s="19"/>
      <c r="J37" s="19"/>
      <c r="K37" s="19"/>
      <c r="L37" s="19"/>
      <c r="M37" s="19"/>
      <c r="N37" s="19"/>
      <c r="P37" s="96" t="str">
        <f>monthName&amp;" "&amp;year</f>
        <v>May 2014</v>
      </c>
      <c r="Q37" s="96"/>
      <c r="R37" s="96"/>
      <c r="S37" s="96"/>
      <c r="T37" s="96"/>
      <c r="U37" s="96"/>
      <c r="V37" s="96"/>
      <c r="X37" s="32" t="str">
        <f>monthName&amp;" "&amp;year</f>
        <v>May 2014</v>
      </c>
      <c r="Y37" s="33"/>
      <c r="Z37" s="33"/>
      <c r="AA37" s="33"/>
      <c r="AB37" s="33"/>
      <c r="AC37" s="33"/>
      <c r="AD37" s="33"/>
      <c r="AF37" s="32" t="str">
        <f>monthName&amp;" "&amp;year</f>
        <v>May 2014</v>
      </c>
      <c r="AG37" s="33"/>
      <c r="AH37" s="33"/>
      <c r="AI37" s="33"/>
      <c r="AJ37" s="33"/>
      <c r="AK37" s="33"/>
      <c r="AL37" s="33"/>
    </row>
    <row r="38" spans="1:38" s="19" customFormat="1" ht="9.75" customHeight="1" x14ac:dyDescent="0.2">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x14ac:dyDescent="0.2">
      <c r="A39"/>
      <c r="B39"/>
      <c r="C39"/>
      <c r="D39"/>
      <c r="E39"/>
      <c r="F39"/>
      <c r="G39"/>
      <c r="H39"/>
      <c r="P39" s="27" t="str">
        <f t="shared" si="8"/>
        <v/>
      </c>
      <c r="Q39" s="27" t="str">
        <f t="shared" si="8"/>
        <v/>
      </c>
      <c r="R39" s="27" t="str">
        <f t="shared" si="8"/>
        <v/>
      </c>
      <c r="S39" s="27" t="str">
        <f t="shared" si="8"/>
        <v/>
      </c>
      <c r="T39" s="27">
        <f t="shared" si="8"/>
        <v>41760</v>
      </c>
      <c r="U39" s="27">
        <f t="shared" si="8"/>
        <v>41761</v>
      </c>
      <c r="V39" s="27">
        <f t="shared" si="8"/>
        <v>41762</v>
      </c>
      <c r="X39" s="28" t="str">
        <f t="array" ref="X39:AD44">IF(MONTH(startDate)&lt;&gt;MONTH(startDate-startDayOfWeek+(WeekNo-1)*7+weekday),"",startDate-startDayOfWeek+(WeekNo-1)*7+weekday)</f>
        <v/>
      </c>
      <c r="Y39" s="28" t="str">
        <v/>
      </c>
      <c r="Z39" s="28" t="str">
        <v/>
      </c>
      <c r="AA39" s="28" t="str">
        <v/>
      </c>
      <c r="AB39" s="28">
        <v>41760</v>
      </c>
      <c r="AC39" s="28">
        <v>41761</v>
      </c>
      <c r="AD39" s="28">
        <v>41762</v>
      </c>
      <c r="AF39" s="28" t="str">
        <f t="array" ref="AF39:AL44">IF(MONTH(startDate)&lt;&gt;MONTH(startDate-WEEKDAY(startDate,2)+(WeekNo-1)*7+weekday),"",startDate-WEEKDAY(startDate,2)+(WeekNo-1)*7+weekday)</f>
        <v/>
      </c>
      <c r="AG39" s="28" t="str">
        <v/>
      </c>
      <c r="AH39" s="28" t="str">
        <v/>
      </c>
      <c r="AI39" s="28">
        <v>41760</v>
      </c>
      <c r="AJ39" s="28">
        <v>41761</v>
      </c>
      <c r="AK39" s="28">
        <v>41762</v>
      </c>
      <c r="AL39" s="28">
        <v>41763</v>
      </c>
    </row>
    <row r="40" spans="1:38" s="19" customFormat="1" ht="9.75" customHeight="1" x14ac:dyDescent="0.2">
      <c r="A40"/>
      <c r="B40"/>
      <c r="C40"/>
      <c r="D40"/>
      <c r="E40"/>
      <c r="F40"/>
      <c r="G40"/>
      <c r="H40"/>
      <c r="P40" s="27">
        <f t="shared" si="8"/>
        <v>41763</v>
      </c>
      <c r="Q40" s="27">
        <f t="shared" si="8"/>
        <v>41764</v>
      </c>
      <c r="R40" s="27">
        <f t="shared" si="8"/>
        <v>41765</v>
      </c>
      <c r="S40" s="27">
        <f t="shared" si="8"/>
        <v>41766</v>
      </c>
      <c r="T40" s="27">
        <f t="shared" si="8"/>
        <v>41767</v>
      </c>
      <c r="U40" s="27">
        <f t="shared" si="8"/>
        <v>41768</v>
      </c>
      <c r="V40" s="27">
        <f t="shared" si="8"/>
        <v>41769</v>
      </c>
      <c r="X40" s="28">
        <v>41763</v>
      </c>
      <c r="Y40" s="28">
        <v>41764</v>
      </c>
      <c r="Z40" s="28">
        <v>41765</v>
      </c>
      <c r="AA40" s="28">
        <v>41766</v>
      </c>
      <c r="AB40" s="28">
        <v>41767</v>
      </c>
      <c r="AC40" s="28">
        <v>41768</v>
      </c>
      <c r="AD40" s="28">
        <v>41769</v>
      </c>
      <c r="AF40" s="28">
        <v>41764</v>
      </c>
      <c r="AG40" s="28">
        <v>41765</v>
      </c>
      <c r="AH40" s="28">
        <v>41766</v>
      </c>
      <c r="AI40" s="28">
        <v>41767</v>
      </c>
      <c r="AJ40" s="28">
        <v>41768</v>
      </c>
      <c r="AK40" s="28">
        <v>41769</v>
      </c>
      <c r="AL40" s="28">
        <v>41770</v>
      </c>
    </row>
    <row r="41" spans="1:38" s="19" customFormat="1" ht="9.75" customHeight="1" x14ac:dyDescent="0.2">
      <c r="A41"/>
      <c r="B41"/>
      <c r="C41"/>
      <c r="D41"/>
      <c r="E41"/>
      <c r="F41"/>
      <c r="G41"/>
      <c r="H41"/>
      <c r="P41" s="27">
        <f t="shared" si="8"/>
        <v>41770</v>
      </c>
      <c r="Q41" s="27">
        <f t="shared" si="8"/>
        <v>41771</v>
      </c>
      <c r="R41" s="27">
        <f t="shared" si="8"/>
        <v>41772</v>
      </c>
      <c r="S41" s="27">
        <f t="shared" si="8"/>
        <v>41773</v>
      </c>
      <c r="T41" s="27">
        <f t="shared" si="8"/>
        <v>41774</v>
      </c>
      <c r="U41" s="27">
        <f t="shared" si="8"/>
        <v>41775</v>
      </c>
      <c r="V41" s="27">
        <f t="shared" si="8"/>
        <v>41776</v>
      </c>
      <c r="X41" s="28">
        <v>41770</v>
      </c>
      <c r="Y41" s="28">
        <v>41771</v>
      </c>
      <c r="Z41" s="28">
        <v>41772</v>
      </c>
      <c r="AA41" s="28">
        <v>41773</v>
      </c>
      <c r="AB41" s="28">
        <v>41774</v>
      </c>
      <c r="AC41" s="28">
        <v>41775</v>
      </c>
      <c r="AD41" s="28">
        <v>41776</v>
      </c>
      <c r="AF41" s="28">
        <v>41771</v>
      </c>
      <c r="AG41" s="28">
        <v>41772</v>
      </c>
      <c r="AH41" s="28">
        <v>41773</v>
      </c>
      <c r="AI41" s="28">
        <v>41774</v>
      </c>
      <c r="AJ41" s="28">
        <v>41775</v>
      </c>
      <c r="AK41" s="28">
        <v>41776</v>
      </c>
      <c r="AL41" s="28">
        <v>41777</v>
      </c>
    </row>
    <row r="42" spans="1:38" s="19" customFormat="1" ht="9.75" customHeight="1" x14ac:dyDescent="0.2">
      <c r="A42"/>
      <c r="B42"/>
      <c r="C42"/>
      <c r="D42"/>
      <c r="E42"/>
      <c r="F42"/>
      <c r="G42"/>
      <c r="H42"/>
      <c r="P42" s="27">
        <f t="shared" si="8"/>
        <v>41777</v>
      </c>
      <c r="Q42" s="27">
        <f t="shared" si="8"/>
        <v>41778</v>
      </c>
      <c r="R42" s="27">
        <f t="shared" si="8"/>
        <v>41779</v>
      </c>
      <c r="S42" s="27">
        <f t="shared" si="8"/>
        <v>41780</v>
      </c>
      <c r="T42" s="27">
        <f t="shared" si="8"/>
        <v>41781</v>
      </c>
      <c r="U42" s="27">
        <f t="shared" si="8"/>
        <v>41782</v>
      </c>
      <c r="V42" s="27">
        <f t="shared" si="8"/>
        <v>41783</v>
      </c>
      <c r="X42" s="28">
        <v>41777</v>
      </c>
      <c r="Y42" s="28">
        <v>41778</v>
      </c>
      <c r="Z42" s="28">
        <v>41779</v>
      </c>
      <c r="AA42" s="28">
        <v>41780</v>
      </c>
      <c r="AB42" s="28">
        <v>41781</v>
      </c>
      <c r="AC42" s="28">
        <v>41782</v>
      </c>
      <c r="AD42" s="28">
        <v>41783</v>
      </c>
      <c r="AF42" s="28">
        <v>41778</v>
      </c>
      <c r="AG42" s="28">
        <v>41779</v>
      </c>
      <c r="AH42" s="28">
        <v>41780</v>
      </c>
      <c r="AI42" s="28">
        <v>41781</v>
      </c>
      <c r="AJ42" s="28">
        <v>41782</v>
      </c>
      <c r="AK42" s="28">
        <v>41783</v>
      </c>
      <c r="AL42" s="28">
        <v>41784</v>
      </c>
    </row>
    <row r="43" spans="1:38" s="19" customFormat="1" ht="9.75" customHeight="1" x14ac:dyDescent="0.2">
      <c r="A43"/>
      <c r="B43"/>
      <c r="C43"/>
      <c r="D43"/>
      <c r="E43"/>
      <c r="F43"/>
      <c r="G43"/>
      <c r="H43"/>
      <c r="P43" s="27">
        <f t="shared" si="8"/>
        <v>41784</v>
      </c>
      <c r="Q43" s="27">
        <f t="shared" si="8"/>
        <v>41785</v>
      </c>
      <c r="R43" s="27">
        <f t="shared" si="8"/>
        <v>41786</v>
      </c>
      <c r="S43" s="27">
        <f t="shared" si="8"/>
        <v>41787</v>
      </c>
      <c r="T43" s="27">
        <f t="shared" si="8"/>
        <v>41788</v>
      </c>
      <c r="U43" s="27">
        <f t="shared" si="8"/>
        <v>41789</v>
      </c>
      <c r="V43" s="27">
        <f t="shared" si="8"/>
        <v>41790</v>
      </c>
      <c r="X43" s="28">
        <v>41784</v>
      </c>
      <c r="Y43" s="28">
        <v>41785</v>
      </c>
      <c r="Z43" s="28">
        <v>41786</v>
      </c>
      <c r="AA43" s="28">
        <v>41787</v>
      </c>
      <c r="AB43" s="28">
        <v>41788</v>
      </c>
      <c r="AC43" s="28">
        <v>41789</v>
      </c>
      <c r="AD43" s="28">
        <v>41790</v>
      </c>
      <c r="AF43" s="28">
        <v>41785</v>
      </c>
      <c r="AG43" s="28">
        <v>41786</v>
      </c>
      <c r="AH43" s="28">
        <v>41787</v>
      </c>
      <c r="AI43" s="28">
        <v>41788</v>
      </c>
      <c r="AJ43" s="28">
        <v>41789</v>
      </c>
      <c r="AK43" s="28">
        <v>41790</v>
      </c>
      <c r="AL43" s="28" t="str">
        <v/>
      </c>
    </row>
    <row r="44" spans="1:38" s="19" customFormat="1" ht="9.75" customHeight="1" x14ac:dyDescent="0.2">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x14ac:dyDescent="0.2">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x14ac:dyDescent="0.2">
      <c r="A46"/>
      <c r="B46"/>
      <c r="C46"/>
      <c r="D46"/>
      <c r="E46"/>
      <c r="F46"/>
      <c r="G46"/>
      <c r="H46"/>
      <c r="I46" s="19"/>
      <c r="J46" s="19"/>
      <c r="K46" s="19"/>
      <c r="L46" s="19"/>
      <c r="M46" s="19"/>
      <c r="N46" s="19"/>
      <c r="P46" s="96" t="str">
        <f>nextMonthName&amp;" "&amp;YEAR(nextMonth)</f>
        <v>June 2014</v>
      </c>
      <c r="Q46" s="96"/>
      <c r="R46" s="96"/>
      <c r="S46" s="96"/>
      <c r="T46" s="96"/>
      <c r="U46" s="96"/>
      <c r="V46" s="96"/>
      <c r="X46" s="32" t="str">
        <f>nextMonthName&amp;" "&amp;YEAR(nextMonth)</f>
        <v>June 2014</v>
      </c>
      <c r="Y46" s="33"/>
      <c r="Z46" s="33"/>
      <c r="AA46" s="33"/>
      <c r="AB46" s="33"/>
      <c r="AC46" s="33"/>
      <c r="AD46" s="33"/>
      <c r="AF46" s="32" t="str">
        <f>nextMonthName&amp;" "&amp;YEAR(nextMonth)</f>
        <v>June 2014</v>
      </c>
      <c r="AG46" s="33"/>
      <c r="AH46" s="33"/>
      <c r="AI46" s="33"/>
      <c r="AJ46" s="33"/>
      <c r="AK46" s="33"/>
      <c r="AL46" s="33"/>
    </row>
    <row r="47" spans="1:38" s="19" customFormat="1" ht="9.75" customHeight="1" x14ac:dyDescent="0.2">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x14ac:dyDescent="0.2">
      <c r="A48"/>
      <c r="B48"/>
      <c r="C48"/>
      <c r="D48"/>
      <c r="E48"/>
      <c r="F48"/>
      <c r="G48"/>
      <c r="H48"/>
      <c r="P48" s="27">
        <f t="shared" si="9"/>
        <v>41791</v>
      </c>
      <c r="Q48" s="27">
        <f t="shared" si="9"/>
        <v>41792</v>
      </c>
      <c r="R48" s="27">
        <f t="shared" si="9"/>
        <v>41793</v>
      </c>
      <c r="S48" s="27">
        <f t="shared" si="9"/>
        <v>41794</v>
      </c>
      <c r="T48" s="27">
        <f t="shared" si="9"/>
        <v>41795</v>
      </c>
      <c r="U48" s="27">
        <f t="shared" si="9"/>
        <v>41796</v>
      </c>
      <c r="V48" s="27">
        <f t="shared" si="9"/>
        <v>41797</v>
      </c>
      <c r="X48" s="28">
        <f t="array" ref="X48:AD53">IF(MONTH(nextMonth)&lt;&gt;MONTH(nextMonth-WEEKDAY(nextMonth)+(WeekNo-1)*7+weekday),"",nextMonth-WEEKDAY(nextMonth)+(WeekNo-1)*7+weekday)</f>
        <v>41791</v>
      </c>
      <c r="Y48" s="28">
        <v>41792</v>
      </c>
      <c r="Z48" s="28">
        <v>41793</v>
      </c>
      <c r="AA48" s="28">
        <v>41794</v>
      </c>
      <c r="AB48" s="28">
        <v>41795</v>
      </c>
      <c r="AC48" s="28">
        <v>41796</v>
      </c>
      <c r="AD48" s="28">
        <v>41797</v>
      </c>
      <c r="AF48" s="28" t="str">
        <f t="array" ref="AF48:AL53">IF(MONTH(nextMonth)&lt;&gt;MONTH(nextMonth-WEEKDAY(nextMonth,2)+(WeekNo-1)*7+weekday),"",nextMonth-WEEKDAY(nextMonth,2)+(WeekNo-1)*7+weekday)</f>
        <v/>
      </c>
      <c r="AG48" s="28" t="str">
        <v/>
      </c>
      <c r="AH48" s="28" t="str">
        <v/>
      </c>
      <c r="AI48" s="28" t="str">
        <v/>
      </c>
      <c r="AJ48" s="28" t="str">
        <v/>
      </c>
      <c r="AK48" s="28" t="str">
        <v/>
      </c>
      <c r="AL48" s="28">
        <v>41791</v>
      </c>
    </row>
    <row r="49" spans="1:38" s="19" customFormat="1" ht="9.75" customHeight="1" x14ac:dyDescent="0.2">
      <c r="A49"/>
      <c r="B49"/>
      <c r="C49"/>
      <c r="D49"/>
      <c r="E49"/>
      <c r="F49"/>
      <c r="G49"/>
      <c r="H49"/>
      <c r="P49" s="27">
        <f t="shared" si="9"/>
        <v>41798</v>
      </c>
      <c r="Q49" s="27">
        <f t="shared" si="9"/>
        <v>41799</v>
      </c>
      <c r="R49" s="27">
        <f t="shared" si="9"/>
        <v>41800</v>
      </c>
      <c r="S49" s="27">
        <f t="shared" si="9"/>
        <v>41801</v>
      </c>
      <c r="T49" s="27">
        <f t="shared" si="9"/>
        <v>41802</v>
      </c>
      <c r="U49" s="27">
        <f t="shared" si="9"/>
        <v>41803</v>
      </c>
      <c r="V49" s="27">
        <f t="shared" si="9"/>
        <v>41804</v>
      </c>
      <c r="X49" s="28">
        <v>41798</v>
      </c>
      <c r="Y49" s="28">
        <v>41799</v>
      </c>
      <c r="Z49" s="28">
        <v>41800</v>
      </c>
      <c r="AA49" s="28">
        <v>41801</v>
      </c>
      <c r="AB49" s="28">
        <v>41802</v>
      </c>
      <c r="AC49" s="28">
        <v>41803</v>
      </c>
      <c r="AD49" s="28">
        <v>41804</v>
      </c>
      <c r="AF49" s="28">
        <v>41792</v>
      </c>
      <c r="AG49" s="28">
        <v>41793</v>
      </c>
      <c r="AH49" s="28">
        <v>41794</v>
      </c>
      <c r="AI49" s="28">
        <v>41795</v>
      </c>
      <c r="AJ49" s="28">
        <v>41796</v>
      </c>
      <c r="AK49" s="28">
        <v>41797</v>
      </c>
      <c r="AL49" s="28">
        <v>41798</v>
      </c>
    </row>
    <row r="50" spans="1:38" s="19" customFormat="1" ht="9.75" customHeight="1" x14ac:dyDescent="0.2">
      <c r="A50"/>
      <c r="B50"/>
      <c r="C50"/>
      <c r="D50"/>
      <c r="E50"/>
      <c r="F50"/>
      <c r="G50"/>
      <c r="H50"/>
      <c r="P50" s="27">
        <f t="shared" si="9"/>
        <v>41805</v>
      </c>
      <c r="Q50" s="27">
        <f t="shared" si="9"/>
        <v>41806</v>
      </c>
      <c r="R50" s="27">
        <f t="shared" si="9"/>
        <v>41807</v>
      </c>
      <c r="S50" s="27">
        <f t="shared" si="9"/>
        <v>41808</v>
      </c>
      <c r="T50" s="27">
        <f t="shared" si="9"/>
        <v>41809</v>
      </c>
      <c r="U50" s="27">
        <f t="shared" si="9"/>
        <v>41810</v>
      </c>
      <c r="V50" s="27">
        <f t="shared" si="9"/>
        <v>41811</v>
      </c>
      <c r="X50" s="28">
        <v>41805</v>
      </c>
      <c r="Y50" s="28">
        <v>41806</v>
      </c>
      <c r="Z50" s="28">
        <v>41807</v>
      </c>
      <c r="AA50" s="28">
        <v>41808</v>
      </c>
      <c r="AB50" s="28">
        <v>41809</v>
      </c>
      <c r="AC50" s="28">
        <v>41810</v>
      </c>
      <c r="AD50" s="28">
        <v>41811</v>
      </c>
      <c r="AF50" s="28">
        <v>41799</v>
      </c>
      <c r="AG50" s="28">
        <v>41800</v>
      </c>
      <c r="AH50" s="28">
        <v>41801</v>
      </c>
      <c r="AI50" s="28">
        <v>41802</v>
      </c>
      <c r="AJ50" s="28">
        <v>41803</v>
      </c>
      <c r="AK50" s="28">
        <v>41804</v>
      </c>
      <c r="AL50" s="28">
        <v>41805</v>
      </c>
    </row>
    <row r="51" spans="1:38" s="19" customFormat="1" ht="9.75" customHeight="1" x14ac:dyDescent="0.2">
      <c r="A51"/>
      <c r="B51"/>
      <c r="C51"/>
      <c r="D51"/>
      <c r="E51"/>
      <c r="F51"/>
      <c r="G51"/>
      <c r="H51"/>
      <c r="P51" s="27">
        <f t="shared" si="9"/>
        <v>41812</v>
      </c>
      <c r="Q51" s="27">
        <f t="shared" si="9"/>
        <v>41813</v>
      </c>
      <c r="R51" s="27">
        <f t="shared" si="9"/>
        <v>41814</v>
      </c>
      <c r="S51" s="27">
        <f t="shared" si="9"/>
        <v>41815</v>
      </c>
      <c r="T51" s="27">
        <f t="shared" si="9"/>
        <v>41816</v>
      </c>
      <c r="U51" s="27">
        <f t="shared" si="9"/>
        <v>41817</v>
      </c>
      <c r="V51" s="27">
        <f t="shared" si="9"/>
        <v>41818</v>
      </c>
      <c r="X51" s="28">
        <v>41812</v>
      </c>
      <c r="Y51" s="28">
        <v>41813</v>
      </c>
      <c r="Z51" s="28">
        <v>41814</v>
      </c>
      <c r="AA51" s="28">
        <v>41815</v>
      </c>
      <c r="AB51" s="28">
        <v>41816</v>
      </c>
      <c r="AC51" s="28">
        <v>41817</v>
      </c>
      <c r="AD51" s="28">
        <v>41818</v>
      </c>
      <c r="AF51" s="28">
        <v>41806</v>
      </c>
      <c r="AG51" s="28">
        <v>41807</v>
      </c>
      <c r="AH51" s="28">
        <v>41808</v>
      </c>
      <c r="AI51" s="28">
        <v>41809</v>
      </c>
      <c r="AJ51" s="28">
        <v>41810</v>
      </c>
      <c r="AK51" s="28">
        <v>41811</v>
      </c>
      <c r="AL51" s="28">
        <v>41812</v>
      </c>
    </row>
    <row r="52" spans="1:38" s="19" customFormat="1" ht="9.75" customHeight="1" x14ac:dyDescent="0.2">
      <c r="A52"/>
      <c r="B52"/>
      <c r="C52"/>
      <c r="D52"/>
      <c r="E52"/>
      <c r="F52"/>
      <c r="G52"/>
      <c r="H52"/>
      <c r="P52" s="27">
        <f t="shared" si="9"/>
        <v>41819</v>
      </c>
      <c r="Q52" s="27">
        <f t="shared" si="9"/>
        <v>41820</v>
      </c>
      <c r="R52" s="27" t="str">
        <f t="shared" si="9"/>
        <v/>
      </c>
      <c r="S52" s="27" t="str">
        <f t="shared" si="9"/>
        <v/>
      </c>
      <c r="T52" s="27" t="str">
        <f t="shared" si="9"/>
        <v/>
      </c>
      <c r="U52" s="27" t="str">
        <f t="shared" si="9"/>
        <v/>
      </c>
      <c r="V52" s="27" t="str">
        <f t="shared" si="9"/>
        <v/>
      </c>
      <c r="X52" s="28">
        <v>41819</v>
      </c>
      <c r="Y52" s="28">
        <v>41820</v>
      </c>
      <c r="Z52" s="28" t="str">
        <v/>
      </c>
      <c r="AA52" s="28" t="str">
        <v/>
      </c>
      <c r="AB52" s="28" t="str">
        <v/>
      </c>
      <c r="AC52" s="28" t="str">
        <v/>
      </c>
      <c r="AD52" s="28" t="str">
        <v/>
      </c>
      <c r="AF52" s="28">
        <v>41813</v>
      </c>
      <c r="AG52" s="28">
        <v>41814</v>
      </c>
      <c r="AH52" s="28">
        <v>41815</v>
      </c>
      <c r="AI52" s="28">
        <v>41816</v>
      </c>
      <c r="AJ52" s="28">
        <v>41817</v>
      </c>
      <c r="AK52" s="28">
        <v>41818</v>
      </c>
      <c r="AL52" s="28">
        <v>41819</v>
      </c>
    </row>
    <row r="53" spans="1:38" s="19" customFormat="1" ht="9.75" customHeight="1" x14ac:dyDescent="0.2">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v>41820</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l</cp:lastModifiedBy>
  <cp:lastPrinted>2010-09-30T00:16:47Z</cp:lastPrinted>
  <dcterms:created xsi:type="dcterms:W3CDTF">2007-03-07T00:27:45Z</dcterms:created>
  <dcterms:modified xsi:type="dcterms:W3CDTF">2014-05-09T18:45:35Z</dcterms:modified>
</cp:coreProperties>
</file>